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127" codeName="{1563B04E-AB91-75FE-B8BC-B18F01832D57}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Dennis\SkyDrive\AD Documents\Calculations\2017\Roll Forward\"/>
    </mc:Choice>
  </mc:AlternateContent>
  <workbookProtection workbookPassword="8174" lockStructure="1"/>
  <bookViews>
    <workbookView showSheetTabs="0" xWindow="120" yWindow="60" windowWidth="19095" windowHeight="8670"/>
  </bookViews>
  <sheets>
    <sheet name="Hire Purchase" sheetId="6" r:id="rId1"/>
  </sheets>
  <definedNames>
    <definedName name="DATE.BEGIN" localSheetId="0">#N/A</definedName>
    <definedName name="DATE.END" localSheetId="0">#N/A</definedName>
    <definedName name="_xlnm.Print_Area" localSheetId="0">'Hire Purchase'!$D:$N</definedName>
    <definedName name="_xlnm.Print_Titles" localSheetId="0">'Hire Purchase'!$1:$20</definedName>
  </definedNames>
  <calcPr calcId="171027"/>
</workbook>
</file>

<file path=xl/calcChain.xml><?xml version="1.0" encoding="utf-8"?>
<calcChain xmlns="http://schemas.openxmlformats.org/spreadsheetml/2006/main">
  <c r="V114" i="6" l="1"/>
  <c r="M97" i="6"/>
  <c r="L109" i="6"/>
  <c r="H111" i="6"/>
  <c r="H13" i="6"/>
  <c r="D21" i="6"/>
  <c r="J12" i="6"/>
  <c r="J11" i="6"/>
  <c r="J8" i="6"/>
  <c r="J10" i="6"/>
  <c r="J9" i="6"/>
  <c r="U8" i="6"/>
  <c r="U9" i="6" s="1"/>
  <c r="E111" i="6"/>
  <c r="I21" i="6"/>
  <c r="S24" i="6"/>
  <c r="S25" i="6"/>
  <c r="D24" i="6"/>
  <c r="V24" i="6" s="1"/>
  <c r="S26" i="6"/>
  <c r="D25" i="6"/>
  <c r="V25" i="6" s="1"/>
  <c r="S27" i="6"/>
  <c r="D26" i="6"/>
  <c r="S28" i="6"/>
  <c r="D27" i="6"/>
  <c r="D28" i="6"/>
  <c r="V28" i="6" s="1"/>
  <c r="S29" i="6"/>
  <c r="N29" i="6" s="1"/>
  <c r="S30" i="6"/>
  <c r="T30" i="6"/>
  <c r="G30" i="6" s="1"/>
  <c r="D29" i="6"/>
  <c r="F29" i="6" s="1"/>
  <c r="D30" i="6"/>
  <c r="V30" i="6" s="1"/>
  <c r="S31" i="6"/>
  <c r="T31" i="6" s="1"/>
  <c r="G31" i="6" s="1"/>
  <c r="D31" i="6"/>
  <c r="S32" i="6"/>
  <c r="N32" i="6" s="1"/>
  <c r="D32" i="6"/>
  <c r="F32" i="6" s="1"/>
  <c r="S33" i="6"/>
  <c r="T33" i="6" s="1"/>
  <c r="G33" i="6" s="1"/>
  <c r="D33" i="6"/>
  <c r="S34" i="6"/>
  <c r="N34" i="6" s="1"/>
  <c r="S35" i="6"/>
  <c r="T35" i="6" s="1"/>
  <c r="G35" i="6" s="1"/>
  <c r="D34" i="6"/>
  <c r="S36" i="6"/>
  <c r="T36" i="6" s="1"/>
  <c r="G36" i="6" s="1"/>
  <c r="D35" i="6"/>
  <c r="V35" i="6" s="1"/>
  <c r="D36" i="6"/>
  <c r="F36" i="6" s="1"/>
  <c r="S37" i="6"/>
  <c r="S38" i="6"/>
  <c r="D37" i="6"/>
  <c r="D38" i="6"/>
  <c r="V38" i="6" s="1"/>
  <c r="S39" i="6"/>
  <c r="S40" i="6"/>
  <c r="D39" i="6"/>
  <c r="V39" i="6" s="1"/>
  <c r="D40" i="6"/>
  <c r="V40" i="6" s="1"/>
  <c r="S41" i="6"/>
  <c r="S42" i="6"/>
  <c r="D41" i="6"/>
  <c r="V41" i="6" s="1"/>
  <c r="S43" i="6"/>
  <c r="T43" i="6" s="1"/>
  <c r="G43" i="6" s="1"/>
  <c r="D42" i="6"/>
  <c r="V42" i="6" s="1"/>
  <c r="D43" i="6"/>
  <c r="F43" i="6" s="1"/>
  <c r="S44" i="6"/>
  <c r="T44" i="6" s="1"/>
  <c r="G44" i="6" s="1"/>
  <c r="S45" i="6"/>
  <c r="D44" i="6"/>
  <c r="F44" i="6" s="1"/>
  <c r="S46" i="6"/>
  <c r="T46" i="6" s="1"/>
  <c r="G46" i="6" s="1"/>
  <c r="D45" i="6"/>
  <c r="H45" i="6" s="1"/>
  <c r="S47" i="6"/>
  <c r="T47" i="6" s="1"/>
  <c r="G47" i="6" s="1"/>
  <c r="D46" i="6"/>
  <c r="S48" i="6"/>
  <c r="T48" i="6" s="1"/>
  <c r="G48" i="6" s="1"/>
  <c r="D47" i="6"/>
  <c r="V47" i="6" s="1"/>
  <c r="S49" i="6"/>
  <c r="T49" i="6" s="1"/>
  <c r="G49" i="6" s="1"/>
  <c r="D48" i="6"/>
  <c r="F48" i="6" s="1"/>
  <c r="S50" i="6"/>
  <c r="D49" i="6"/>
  <c r="V49" i="6" s="1"/>
  <c r="S51" i="6"/>
  <c r="N51" i="6" s="1"/>
  <c r="D50" i="6"/>
  <c r="H50" i="6" s="1"/>
  <c r="D51" i="6"/>
  <c r="V51" i="6" s="1"/>
  <c r="S52" i="6"/>
  <c r="N52" i="6" s="1"/>
  <c r="D52" i="6"/>
  <c r="V52" i="6" s="1"/>
  <c r="S53" i="6"/>
  <c r="S54" i="6"/>
  <c r="T54" i="6" s="1"/>
  <c r="G54" i="6" s="1"/>
  <c r="D53" i="6"/>
  <c r="F53" i="6" s="1"/>
  <c r="S55" i="6"/>
  <c r="N55" i="6" s="1"/>
  <c r="D54" i="6"/>
  <c r="V54" i="6" s="1"/>
  <c r="D55" i="6"/>
  <c r="V55" i="6" s="1"/>
  <c r="S56" i="6"/>
  <c r="N56" i="6" s="1"/>
  <c r="S57" i="6"/>
  <c r="T57" i="6" s="1"/>
  <c r="G57" i="6" s="1"/>
  <c r="D56" i="6"/>
  <c r="V56" i="6" s="1"/>
  <c r="D57" i="6"/>
  <c r="V57" i="6" s="1"/>
  <c r="S58" i="6"/>
  <c r="N58" i="6" s="1"/>
  <c r="S59" i="6"/>
  <c r="N59" i="6" s="1"/>
  <c r="D58" i="6"/>
  <c r="V58" i="6" s="1"/>
  <c r="D59" i="6"/>
  <c r="F59" i="6" s="1"/>
  <c r="S60" i="6"/>
  <c r="S61" i="6"/>
  <c r="D60" i="6"/>
  <c r="V60" i="6" s="1"/>
  <c r="S62" i="6"/>
  <c r="N62" i="6" s="1"/>
  <c r="D61" i="6"/>
  <c r="V61" i="6" s="1"/>
  <c r="S63" i="6"/>
  <c r="N63" i="6" s="1"/>
  <c r="D62" i="6"/>
  <c r="F62" i="6" s="1"/>
  <c r="D63" i="6"/>
  <c r="H63" i="6" s="1"/>
  <c r="S64" i="6"/>
  <c r="N64" i="6" s="1"/>
  <c r="D64" i="6"/>
  <c r="F64" i="6" s="1"/>
  <c r="S65" i="6"/>
  <c r="T65" i="6" s="1"/>
  <c r="G65" i="6" s="1"/>
  <c r="S66" i="6"/>
  <c r="T66" i="6" s="1"/>
  <c r="G66" i="6" s="1"/>
  <c r="D65" i="6"/>
  <c r="F65" i="6" s="1"/>
  <c r="S67" i="6"/>
  <c r="N67" i="6" s="1"/>
  <c r="D66" i="6"/>
  <c r="H66" i="6" s="1"/>
  <c r="D67" i="6"/>
  <c r="V67" i="6" s="1"/>
  <c r="S68" i="6"/>
  <c r="D68" i="6"/>
  <c r="F68" i="6" s="1"/>
  <c r="S69" i="6"/>
  <c r="T69" i="6" s="1"/>
  <c r="G69" i="6" s="1"/>
  <c r="S70" i="6"/>
  <c r="T70" i="6" s="1"/>
  <c r="G70" i="6" s="1"/>
  <c r="D69" i="6"/>
  <c r="H69" i="6" s="1"/>
  <c r="S71" i="6"/>
  <c r="T71" i="6" s="1"/>
  <c r="G71" i="6" s="1"/>
  <c r="D70" i="6"/>
  <c r="H70" i="6" s="1"/>
  <c r="D71" i="6"/>
  <c r="H71" i="6" s="1"/>
  <c r="S72" i="6"/>
  <c r="T72" i="6" s="1"/>
  <c r="G72" i="6" s="1"/>
  <c r="S73" i="6"/>
  <c r="T73" i="6" s="1"/>
  <c r="G73" i="6" s="1"/>
  <c r="D72" i="6"/>
  <c r="F72" i="6" s="1"/>
  <c r="S74" i="6"/>
  <c r="T74" i="6" s="1"/>
  <c r="G74" i="6" s="1"/>
  <c r="D73" i="6"/>
  <c r="H73" i="6" s="1"/>
  <c r="S75" i="6"/>
  <c r="T75" i="6" s="1"/>
  <c r="G75" i="6" s="1"/>
  <c r="D74" i="6"/>
  <c r="F74" i="6" s="1"/>
  <c r="S76" i="6"/>
  <c r="T76" i="6" s="1"/>
  <c r="G76" i="6" s="1"/>
  <c r="D75" i="6"/>
  <c r="H75" i="6" s="1"/>
  <c r="D76" i="6"/>
  <c r="F76" i="6" s="1"/>
  <c r="S77" i="6"/>
  <c r="N77" i="6" s="1"/>
  <c r="S78" i="6"/>
  <c r="T78" i="6" s="1"/>
  <c r="G78" i="6" s="1"/>
  <c r="D77" i="6"/>
  <c r="H77" i="6" s="1"/>
  <c r="D78" i="6"/>
  <c r="F78" i="6" s="1"/>
  <c r="S79" i="6"/>
  <c r="S80" i="6"/>
  <c r="T80" i="6" s="1"/>
  <c r="G80" i="6" s="1"/>
  <c r="D79" i="6"/>
  <c r="H79" i="6" s="1"/>
  <c r="D80" i="6"/>
  <c r="V80" i="6" s="1"/>
  <c r="S81" i="6"/>
  <c r="N81" i="6" s="1"/>
  <c r="S82" i="6"/>
  <c r="T82" i="6" s="1"/>
  <c r="G82" i="6" s="1"/>
  <c r="D81" i="6"/>
  <c r="V81" i="6" s="1"/>
  <c r="D82" i="6"/>
  <c r="H82" i="6" s="1"/>
  <c r="S83" i="6"/>
  <c r="N83" i="6" s="1"/>
  <c r="D83" i="6"/>
  <c r="H83" i="6" s="1"/>
  <c r="S84" i="6"/>
  <c r="T84" i="6" s="1"/>
  <c r="G84" i="6" s="1"/>
  <c r="S85" i="6"/>
  <c r="T85" i="6" s="1"/>
  <c r="G85" i="6" s="1"/>
  <c r="D84" i="6"/>
  <c r="V84" i="6" s="1"/>
  <c r="S86" i="6"/>
  <c r="N86" i="6" s="1"/>
  <c r="D85" i="6"/>
  <c r="F85" i="6" s="1"/>
  <c r="D86" i="6"/>
  <c r="H86" i="6" s="1"/>
  <c r="S87" i="6"/>
  <c r="T87" i="6" s="1"/>
  <c r="G87" i="6" s="1"/>
  <c r="S88" i="6"/>
  <c r="T88" i="6" s="1"/>
  <c r="G88" i="6" s="1"/>
  <c r="D87" i="6"/>
  <c r="H87" i="6" s="1"/>
  <c r="S89" i="6"/>
  <c r="T89" i="6" s="1"/>
  <c r="G89" i="6" s="1"/>
  <c r="D88" i="6"/>
  <c r="F88" i="6" s="1"/>
  <c r="D89" i="6"/>
  <c r="S90" i="6"/>
  <c r="N90" i="6" s="1"/>
  <c r="D90" i="6"/>
  <c r="V90" i="6" s="1"/>
  <c r="S91" i="6"/>
  <c r="T91" i="6" s="1"/>
  <c r="G91" i="6" s="1"/>
  <c r="S92" i="6"/>
  <c r="N92" i="6" s="1"/>
  <c r="D91" i="6"/>
  <c r="V91" i="6" s="1"/>
  <c r="D92" i="6"/>
  <c r="V92" i="6" s="1"/>
  <c r="S93" i="6"/>
  <c r="S94" i="6"/>
  <c r="N94" i="6" s="1"/>
  <c r="D93" i="6"/>
  <c r="H93" i="6" s="1"/>
  <c r="S95" i="6"/>
  <c r="D94" i="6"/>
  <c r="F94" i="6" s="1"/>
  <c r="S96" i="6"/>
  <c r="N96" i="6" s="1"/>
  <c r="D95" i="6"/>
  <c r="F95" i="6" s="1"/>
  <c r="S97" i="6"/>
  <c r="D96" i="6"/>
  <c r="V96" i="6" s="1"/>
  <c r="S98" i="6"/>
  <c r="T98" i="6" s="1"/>
  <c r="G98" i="6" s="1"/>
  <c r="D97" i="6"/>
  <c r="V97" i="6" s="1"/>
  <c r="S99" i="6"/>
  <c r="N99" i="6" s="1"/>
  <c r="D98" i="6"/>
  <c r="H98" i="6" s="1"/>
  <c r="D99" i="6"/>
  <c r="F99" i="6" s="1"/>
  <c r="S100" i="6"/>
  <c r="N100" i="6" s="1"/>
  <c r="D100" i="6"/>
  <c r="F100" i="6" s="1"/>
  <c r="S101" i="6"/>
  <c r="N101" i="6" s="1"/>
  <c r="D101" i="6"/>
  <c r="H101" i="6" s="1"/>
  <c r="S102" i="6"/>
  <c r="N102" i="6" s="1"/>
  <c r="S103" i="6"/>
  <c r="T103" i="6" s="1"/>
  <c r="G103" i="6" s="1"/>
  <c r="D102" i="6"/>
  <c r="H102" i="6" s="1"/>
  <c r="D103" i="6"/>
  <c r="V103" i="6" s="1"/>
  <c r="S104" i="6"/>
  <c r="N104" i="6" s="1"/>
  <c r="S105" i="6"/>
  <c r="T105" i="6" s="1"/>
  <c r="G105" i="6" s="1"/>
  <c r="D104" i="6"/>
  <c r="H104" i="6" s="1"/>
  <c r="S106" i="6"/>
  <c r="N106" i="6" s="1"/>
  <c r="D105" i="6"/>
  <c r="V105" i="6" s="1"/>
  <c r="S107" i="6"/>
  <c r="N107" i="6" s="1"/>
  <c r="D106" i="6"/>
  <c r="V106" i="6" s="1"/>
  <c r="D107" i="6"/>
  <c r="F107" i="6" s="1"/>
  <c r="S108" i="6"/>
  <c r="N108" i="6" s="1"/>
  <c r="D108" i="6"/>
  <c r="H108" i="6" s="1"/>
  <c r="S109" i="6"/>
  <c r="T109" i="6" s="1"/>
  <c r="G109" i="6" s="1"/>
  <c r="D109" i="6"/>
  <c r="F109" i="6" s="1"/>
  <c r="L108" i="6" s="1"/>
  <c r="F24" i="6"/>
  <c r="H24" i="6"/>
  <c r="F26" i="6"/>
  <c r="F30" i="6"/>
  <c r="H30" i="6"/>
  <c r="H32" i="6"/>
  <c r="F34" i="6"/>
  <c r="F38" i="6"/>
  <c r="F49" i="6"/>
  <c r="M9" i="6"/>
  <c r="L9" i="6" s="1"/>
  <c r="F50" i="6"/>
  <c r="F52" i="6"/>
  <c r="F54" i="6"/>
  <c r="M10" i="6"/>
  <c r="L10" i="6" s="1"/>
  <c r="F70" i="6"/>
  <c r="M11" i="6"/>
  <c r="L11" i="6" s="1"/>
  <c r="M12" i="6"/>
  <c r="L12" i="6" s="1"/>
  <c r="M13" i="6"/>
  <c r="L13" i="6" s="1"/>
  <c r="M14" i="6"/>
  <c r="L14" i="6" s="1"/>
  <c r="M15" i="6"/>
  <c r="L15" i="6" s="1"/>
  <c r="V62" i="6"/>
  <c r="N65" i="6"/>
  <c r="T37" i="6"/>
  <c r="G37" i="6" s="1"/>
  <c r="T53" i="6"/>
  <c r="G53" i="6" s="1"/>
  <c r="T51" i="6"/>
  <c r="G51" i="6" s="1"/>
  <c r="N57" i="6"/>
  <c r="N36" i="6"/>
  <c r="T41" i="6"/>
  <c r="G41" i="6" s="1"/>
  <c r="N33" i="6"/>
  <c r="N48" i="6"/>
  <c r="T61" i="6"/>
  <c r="G61" i="6" s="1"/>
  <c r="N61" i="6"/>
  <c r="T81" i="6"/>
  <c r="G81" i="6" s="1"/>
  <c r="N71" i="6"/>
  <c r="N43" i="6"/>
  <c r="N35" i="6"/>
  <c r="T28" i="6"/>
  <c r="G28" i="6" s="1"/>
  <c r="N30" i="6"/>
  <c r="N49" i="6"/>
  <c r="N46" i="6"/>
  <c r="T86" i="6"/>
  <c r="G86" i="6" s="1"/>
  <c r="V102" i="6"/>
  <c r="H88" i="6"/>
  <c r="V44" i="6"/>
  <c r="V36" i="6"/>
  <c r="H36" i="6"/>
  <c r="V32" i="6"/>
  <c r="T26" i="6"/>
  <c r="G26" i="6" s="1"/>
  <c r="N26" i="6"/>
  <c r="M21" i="6"/>
  <c r="L21" i="6"/>
  <c r="J21" i="6"/>
  <c r="K21" i="6" s="1"/>
  <c r="N74" i="6"/>
  <c r="T29" i="6"/>
  <c r="G29" i="6" s="1"/>
  <c r="V26" i="6"/>
  <c r="H26" i="6"/>
  <c r="E27" i="6" s="1"/>
  <c r="T83" i="6"/>
  <c r="G83" i="6" s="1"/>
  <c r="T79" i="6"/>
  <c r="G79" i="6" s="1"/>
  <c r="N79" i="6"/>
  <c r="N38" i="6"/>
  <c r="T38" i="6"/>
  <c r="G38" i="6" s="1"/>
  <c r="H21" i="6"/>
  <c r="D22" i="6"/>
  <c r="I22" i="6" s="1"/>
  <c r="S21" i="6"/>
  <c r="F21" i="6"/>
  <c r="E21" i="6"/>
  <c r="T20" i="6"/>
  <c r="V46" i="6"/>
  <c r="H46" i="6"/>
  <c r="F46" i="6"/>
  <c r="V43" i="6"/>
  <c r="V34" i="6"/>
  <c r="H34" i="6"/>
  <c r="T24" i="6"/>
  <c r="G24" i="6" s="1"/>
  <c r="N24" i="6"/>
  <c r="V76" i="6"/>
  <c r="V78" i="6"/>
  <c r="T99" i="6"/>
  <c r="G99" i="6" s="1"/>
  <c r="H58" i="6"/>
  <c r="T94" i="6"/>
  <c r="G94" i="6" s="1"/>
  <c r="F58" i="6"/>
  <c r="H52" i="6"/>
  <c r="N28" i="6"/>
  <c r="F84" i="6"/>
  <c r="N105" i="6"/>
  <c r="N98" i="6"/>
  <c r="H60" i="6"/>
  <c r="F60" i="6"/>
  <c r="N75" i="6"/>
  <c r="T67" i="6"/>
  <c r="G67" i="6" s="1"/>
  <c r="H62" i="6"/>
  <c r="N50" i="6" l="1"/>
  <c r="N42" i="6"/>
  <c r="N40" i="6"/>
  <c r="V86" i="6"/>
  <c r="N73" i="6"/>
  <c r="N53" i="6"/>
  <c r="N41" i="6"/>
  <c r="N37" i="6"/>
  <c r="T100" i="6"/>
  <c r="G100" i="6" s="1"/>
  <c r="F57" i="6"/>
  <c r="F69" i="6"/>
  <c r="T106" i="6"/>
  <c r="G106" i="6" s="1"/>
  <c r="T42" i="6"/>
  <c r="G42" i="6" s="1"/>
  <c r="T40" i="6"/>
  <c r="G40" i="6" s="1"/>
  <c r="H67" i="6"/>
  <c r="E68" i="6" s="1"/>
  <c r="T52" i="6"/>
  <c r="G52" i="6" s="1"/>
  <c r="V77" i="6"/>
  <c r="E35" i="6"/>
  <c r="E47" i="6"/>
  <c r="E87" i="6"/>
  <c r="H96" i="6"/>
  <c r="E97" i="6" s="1"/>
  <c r="V87" i="6"/>
  <c r="D23" i="6"/>
  <c r="T102" i="6"/>
  <c r="G102" i="6" s="1"/>
  <c r="T101" i="6"/>
  <c r="G101" i="6" s="1"/>
  <c r="N91" i="6"/>
  <c r="H47" i="6"/>
  <c r="F35" i="6"/>
  <c r="F73" i="6"/>
  <c r="H49" i="6"/>
  <c r="E50" i="6" s="1"/>
  <c r="F47" i="6"/>
  <c r="T58" i="6"/>
  <c r="G58" i="6" s="1"/>
  <c r="N44" i="6"/>
  <c r="F106" i="6"/>
  <c r="E53" i="6"/>
  <c r="F77" i="6"/>
  <c r="V95" i="6"/>
  <c r="V73" i="6"/>
  <c r="V88" i="6"/>
  <c r="F104" i="6"/>
  <c r="T56" i="6"/>
  <c r="G56" i="6" s="1"/>
  <c r="H41" i="6"/>
  <c r="E46" i="6"/>
  <c r="F108" i="6"/>
  <c r="L105" i="6" s="1"/>
  <c r="N76" i="6"/>
  <c r="F103" i="6"/>
  <c r="H103" i="6"/>
  <c r="E104" i="6" s="1"/>
  <c r="E22" i="6"/>
  <c r="N82" i="6"/>
  <c r="H55" i="6"/>
  <c r="F51" i="6"/>
  <c r="N88" i="6"/>
  <c r="N80" i="6"/>
  <c r="H51" i="6"/>
  <c r="E52" i="6" s="1"/>
  <c r="H107" i="6"/>
  <c r="E108" i="6" s="1"/>
  <c r="H57" i="6"/>
  <c r="E58" i="6" s="1"/>
  <c r="N70" i="6"/>
  <c r="F22" i="6"/>
  <c r="H59" i="6"/>
  <c r="E60" i="6" s="1"/>
  <c r="S22" i="6"/>
  <c r="T21" i="6" s="1"/>
  <c r="G21" i="6" s="1"/>
  <c r="E37" i="6"/>
  <c r="V104" i="6"/>
  <c r="F55" i="6"/>
  <c r="H35" i="6"/>
  <c r="E36" i="6" s="1"/>
  <c r="N89" i="6"/>
  <c r="T77" i="6"/>
  <c r="G77" i="6" s="1"/>
  <c r="F105" i="6"/>
  <c r="F82" i="6"/>
  <c r="H80" i="6"/>
  <c r="V45" i="6"/>
  <c r="V74" i="6"/>
  <c r="T104" i="6"/>
  <c r="G104" i="6" s="1"/>
  <c r="N54" i="6"/>
  <c r="N66" i="6"/>
  <c r="N85" i="6"/>
  <c r="E42" i="6"/>
  <c r="F28" i="6"/>
  <c r="E80" i="6"/>
  <c r="T59" i="6"/>
  <c r="G59" i="6" s="1"/>
  <c r="F80" i="6"/>
  <c r="T32" i="6"/>
  <c r="G32" i="6" s="1"/>
  <c r="T50" i="6"/>
  <c r="G50" i="6" s="1"/>
  <c r="T64" i="6"/>
  <c r="G64" i="6" s="1"/>
  <c r="F61" i="6"/>
  <c r="V82" i="6"/>
  <c r="T90" i="6"/>
  <c r="G90" i="6" s="1"/>
  <c r="T34" i="6"/>
  <c r="G34" i="6" s="1"/>
  <c r="T96" i="6"/>
  <c r="G96" i="6" s="1"/>
  <c r="F86" i="6"/>
  <c r="N21" i="6"/>
  <c r="H54" i="6"/>
  <c r="N103" i="6"/>
  <c r="E51" i="6"/>
  <c r="V107" i="6"/>
  <c r="H85" i="6"/>
  <c r="E86" i="6" s="1"/>
  <c r="V59" i="6"/>
  <c r="H100" i="6"/>
  <c r="E101" i="6" s="1"/>
  <c r="H48" i="6"/>
  <c r="E49" i="6" s="1"/>
  <c r="H40" i="6"/>
  <c r="E41" i="6" s="1"/>
  <c r="E94" i="6"/>
  <c r="E63" i="6"/>
  <c r="V85" i="6"/>
  <c r="H68" i="6"/>
  <c r="E69" i="6" s="1"/>
  <c r="H29" i="6"/>
  <c r="E30" i="6" s="1"/>
  <c r="H94" i="6"/>
  <c r="E95" i="6" s="1"/>
  <c r="E59" i="6"/>
  <c r="H76" i="6"/>
  <c r="E77" i="6" s="1"/>
  <c r="V68" i="6"/>
  <c r="V29" i="6"/>
  <c r="H81" i="6"/>
  <c r="E82" i="6" s="1"/>
  <c r="V94" i="6"/>
  <c r="F96" i="6"/>
  <c r="F87" i="6"/>
  <c r="E48" i="6"/>
  <c r="F40" i="6"/>
  <c r="H28" i="6"/>
  <c r="E29" i="6" s="1"/>
  <c r="E103" i="6"/>
  <c r="E88" i="6"/>
  <c r="J13" i="6"/>
  <c r="I15" i="6" s="1"/>
  <c r="H109" i="6"/>
  <c r="E105" i="6"/>
  <c r="F102" i="6"/>
  <c r="E71" i="6"/>
  <c r="E67" i="6"/>
  <c r="V50" i="6"/>
  <c r="V48" i="6"/>
  <c r="H105" i="6"/>
  <c r="F45" i="6"/>
  <c r="L42" i="6" s="1"/>
  <c r="F41" i="6"/>
  <c r="H39" i="6"/>
  <c r="E40" i="6" s="1"/>
  <c r="E31" i="6"/>
  <c r="M93" i="6"/>
  <c r="F90" i="6"/>
  <c r="V93" i="6"/>
  <c r="E78" i="6"/>
  <c r="H90" i="6"/>
  <c r="E91" i="6" s="1"/>
  <c r="V83" i="6"/>
  <c r="V79" i="6"/>
  <c r="F98" i="6"/>
  <c r="F66" i="6"/>
  <c r="H74" i="6"/>
  <c r="E75" i="6" s="1"/>
  <c r="F93" i="6"/>
  <c r="E55" i="6"/>
  <c r="H42" i="6"/>
  <c r="E43" i="6" s="1"/>
  <c r="F39" i="6"/>
  <c r="E25" i="6"/>
  <c r="F101" i="6"/>
  <c r="E76" i="6"/>
  <c r="E74" i="6"/>
  <c r="E70" i="6"/>
  <c r="F83" i="6"/>
  <c r="E61" i="6"/>
  <c r="M96" i="6"/>
  <c r="H78" i="6"/>
  <c r="E79" i="6" s="1"/>
  <c r="H95" i="6"/>
  <c r="E96" i="6" s="1"/>
  <c r="F79" i="6"/>
  <c r="H92" i="6"/>
  <c r="E93" i="6" s="1"/>
  <c r="H61" i="6"/>
  <c r="E62" i="6" s="1"/>
  <c r="F56" i="6"/>
  <c r="F42" i="6"/>
  <c r="H38" i="6"/>
  <c r="E39" i="6" s="1"/>
  <c r="E109" i="6"/>
  <c r="E102" i="6"/>
  <c r="V100" i="6"/>
  <c r="E64" i="6"/>
  <c r="H84" i="6"/>
  <c r="E85" i="6" s="1"/>
  <c r="V69" i="6"/>
  <c r="V66" i="6"/>
  <c r="F81" i="6"/>
  <c r="N84" i="6"/>
  <c r="N47" i="6"/>
  <c r="T62" i="6"/>
  <c r="G62" i="6" s="1"/>
  <c r="E56" i="6"/>
  <c r="E99" i="6"/>
  <c r="N31" i="6"/>
  <c r="N109" i="6"/>
  <c r="N87" i="6"/>
  <c r="E72" i="6"/>
  <c r="N78" i="6"/>
  <c r="H106" i="6"/>
  <c r="E107" i="6" s="1"/>
  <c r="V99" i="6"/>
  <c r="H56" i="6"/>
  <c r="E57" i="6" s="1"/>
  <c r="V75" i="6"/>
  <c r="E81" i="6"/>
  <c r="H44" i="6"/>
  <c r="E45" i="6" s="1"/>
  <c r="T55" i="6"/>
  <c r="G55" i="6" s="1"/>
  <c r="T63" i="6"/>
  <c r="G63" i="6" s="1"/>
  <c r="N72" i="6"/>
  <c r="H25" i="6"/>
  <c r="E26" i="6" s="1"/>
  <c r="T108" i="6"/>
  <c r="G108" i="6" s="1"/>
  <c r="E84" i="6"/>
  <c r="E106" i="6"/>
  <c r="N69" i="6"/>
  <c r="H99" i="6"/>
  <c r="E100" i="6" s="1"/>
  <c r="F75" i="6"/>
  <c r="F25" i="6"/>
  <c r="E83" i="6"/>
  <c r="V89" i="6"/>
  <c r="H89" i="6"/>
  <c r="E90" i="6" s="1"/>
  <c r="F89" i="6"/>
  <c r="J15" i="6"/>
  <c r="F14" i="6" s="1"/>
  <c r="L98" i="6"/>
  <c r="T97" i="6"/>
  <c r="G97" i="6" s="1"/>
  <c r="N97" i="6"/>
  <c r="N95" i="6"/>
  <c r="T95" i="6"/>
  <c r="G95" i="6" s="1"/>
  <c r="T93" i="6"/>
  <c r="G93" i="6" s="1"/>
  <c r="N93" i="6"/>
  <c r="U10" i="6"/>
  <c r="U11" i="6" s="1"/>
  <c r="U12" i="6" s="1"/>
  <c r="U13" i="6" s="1"/>
  <c r="U14" i="6" s="1"/>
  <c r="U15" i="6" s="1"/>
  <c r="U16" i="6" s="1"/>
  <c r="F23" i="6"/>
  <c r="H23" i="6"/>
  <c r="E24" i="6" s="1"/>
  <c r="L101" i="6"/>
  <c r="L45" i="6"/>
  <c r="L47" i="6"/>
  <c r="J22" i="6"/>
  <c r="L22" i="6"/>
  <c r="I23" i="6"/>
  <c r="M22" i="6"/>
  <c r="K22" i="6"/>
  <c r="N68" i="6"/>
  <c r="T68" i="6"/>
  <c r="G68" i="6" s="1"/>
  <c r="V63" i="6"/>
  <c r="F63" i="6"/>
  <c r="V37" i="6"/>
  <c r="H37" i="6"/>
  <c r="E38" i="6" s="1"/>
  <c r="F37" i="6"/>
  <c r="V33" i="6"/>
  <c r="F33" i="6"/>
  <c r="H33" i="6"/>
  <c r="E34" i="6" s="1"/>
  <c r="H65" i="6"/>
  <c r="E66" i="6" s="1"/>
  <c r="V65" i="6"/>
  <c r="V31" i="6"/>
  <c r="F31" i="6"/>
  <c r="H31" i="6"/>
  <c r="E32" i="6" s="1"/>
  <c r="N27" i="6"/>
  <c r="T27" i="6"/>
  <c r="G27" i="6" s="1"/>
  <c r="H22" i="6"/>
  <c r="E23" i="6" s="1"/>
  <c r="V98" i="6"/>
  <c r="H91" i="6"/>
  <c r="E92" i="6" s="1"/>
  <c r="F91" i="6"/>
  <c r="V72" i="6"/>
  <c r="H72" i="6"/>
  <c r="E73" i="6" s="1"/>
  <c r="V64" i="6"/>
  <c r="H64" i="6"/>
  <c r="E65" i="6" s="1"/>
  <c r="N60" i="6"/>
  <c r="T60" i="6"/>
  <c r="G60" i="6" s="1"/>
  <c r="H43" i="6"/>
  <c r="E44" i="6" s="1"/>
  <c r="T39" i="6"/>
  <c r="G39" i="6" s="1"/>
  <c r="N39" i="6"/>
  <c r="V27" i="6"/>
  <c r="F27" i="6"/>
  <c r="H27" i="6"/>
  <c r="E28" i="6" s="1"/>
  <c r="T25" i="6"/>
  <c r="G25" i="6" s="1"/>
  <c r="N25" i="6"/>
  <c r="T107" i="6"/>
  <c r="G107" i="6" s="1"/>
  <c r="E89" i="6"/>
  <c r="E33" i="6"/>
  <c r="F97" i="6"/>
  <c r="H97" i="6"/>
  <c r="E98" i="6" s="1"/>
  <c r="V71" i="6"/>
  <c r="F71" i="6"/>
  <c r="V53" i="6"/>
  <c r="H53" i="6"/>
  <c r="E54" i="6" s="1"/>
  <c r="N45" i="6"/>
  <c r="T45" i="6"/>
  <c r="G45" i="6" s="1"/>
  <c r="T92" i="6"/>
  <c r="G92" i="6" s="1"/>
  <c r="F92" i="6"/>
  <c r="F67" i="6"/>
  <c r="V101" i="6"/>
  <c r="V70" i="6"/>
  <c r="M92" i="6" l="1"/>
  <c r="L46" i="6"/>
  <c r="L102" i="6"/>
  <c r="L103" i="6"/>
  <c r="L104" i="6"/>
  <c r="M87" i="6"/>
  <c r="M89" i="6"/>
  <c r="M94" i="6"/>
  <c r="L48" i="6"/>
  <c r="L99" i="6"/>
  <c r="L106" i="6"/>
  <c r="M90" i="6"/>
  <c r="L73" i="6"/>
  <c r="L100" i="6"/>
  <c r="L107" i="6"/>
  <c r="M91" i="6"/>
  <c r="M86" i="6"/>
  <c r="M88" i="6"/>
  <c r="M95" i="6"/>
  <c r="M85" i="6"/>
  <c r="N22" i="6"/>
  <c r="S23" i="6"/>
  <c r="T23" i="6" s="1"/>
  <c r="G23" i="6" s="1"/>
  <c r="L40" i="6"/>
  <c r="L44" i="6"/>
  <c r="L50" i="6"/>
  <c r="L71" i="6"/>
  <c r="L76" i="6"/>
  <c r="L49" i="6"/>
  <c r="L43" i="6"/>
  <c r="L72" i="6"/>
  <c r="L38" i="6"/>
  <c r="L75" i="6"/>
  <c r="L34" i="6"/>
  <c r="L77" i="6"/>
  <c r="L37" i="6"/>
  <c r="L97" i="6"/>
  <c r="L80" i="6"/>
  <c r="L39" i="6"/>
  <c r="L74" i="6"/>
  <c r="L41" i="6"/>
  <c r="L78" i="6"/>
  <c r="L85" i="6"/>
  <c r="M36" i="6"/>
  <c r="M26" i="6"/>
  <c r="M65" i="6"/>
  <c r="I24" i="6"/>
  <c r="J23" i="6"/>
  <c r="K23" i="6" s="1"/>
  <c r="M39" i="6"/>
  <c r="M40" i="6"/>
  <c r="N9" i="6"/>
  <c r="L8" i="6"/>
  <c r="F15" i="6"/>
  <c r="N10" i="6"/>
  <c r="N13" i="6"/>
  <c r="N15" i="6"/>
  <c r="N14" i="6"/>
  <c r="N11" i="6"/>
  <c r="N12" i="6"/>
  <c r="N8" i="6"/>
  <c r="M58" i="6"/>
  <c r="L70" i="6"/>
  <c r="L26" i="6"/>
  <c r="L25" i="6"/>
  <c r="L24" i="6"/>
  <c r="M77" i="6"/>
  <c r="L89" i="6"/>
  <c r="M78" i="6"/>
  <c r="L90" i="6"/>
  <c r="L82" i="6"/>
  <c r="M63" i="6"/>
  <c r="M66" i="6"/>
  <c r="L36" i="6"/>
  <c r="L35" i="6"/>
  <c r="M24" i="6"/>
  <c r="M23" i="6"/>
  <c r="L57" i="6"/>
  <c r="M52" i="6"/>
  <c r="L67" i="6"/>
  <c r="M33" i="6"/>
  <c r="L51" i="6"/>
  <c r="F111" i="6"/>
  <c r="L69" i="6"/>
  <c r="L66" i="6"/>
  <c r="M54" i="6"/>
  <c r="L65" i="6"/>
  <c r="M53" i="6"/>
  <c r="L64" i="6"/>
  <c r="L63" i="6"/>
  <c r="M70" i="6"/>
  <c r="M60" i="6"/>
  <c r="M62" i="6"/>
  <c r="L32" i="6"/>
  <c r="L31" i="6"/>
  <c r="M59" i="6"/>
  <c r="L23" i="6"/>
  <c r="L68" i="6"/>
  <c r="M32" i="6"/>
  <c r="M38" i="6"/>
  <c r="L88" i="6"/>
  <c r="L86" i="6"/>
  <c r="M74" i="6"/>
  <c r="M75" i="6"/>
  <c r="M73" i="6"/>
  <c r="L84" i="6"/>
  <c r="L83" i="6"/>
  <c r="M72" i="6"/>
  <c r="L79" i="6"/>
  <c r="M71" i="6"/>
  <c r="M76" i="6"/>
  <c r="M64" i="6"/>
  <c r="M61" i="6"/>
  <c r="L87" i="6"/>
  <c r="M69" i="6"/>
  <c r="L81" i="6"/>
  <c r="L93" i="6"/>
  <c r="M84" i="6"/>
  <c r="L96" i="6"/>
  <c r="L94" i="6"/>
  <c r="M83" i="6"/>
  <c r="M80" i="6"/>
  <c r="L92" i="6"/>
  <c r="L95" i="6"/>
  <c r="M82" i="6"/>
  <c r="M81" i="6"/>
  <c r="M27" i="6"/>
  <c r="L62" i="6"/>
  <c r="M47" i="6"/>
  <c r="M48" i="6"/>
  <c r="M43" i="6"/>
  <c r="L56" i="6"/>
  <c r="L54" i="6"/>
  <c r="M42" i="6"/>
  <c r="L55" i="6"/>
  <c r="M41" i="6"/>
  <c r="L59" i="6"/>
  <c r="L60" i="6"/>
  <c r="M45" i="6"/>
  <c r="L58" i="6"/>
  <c r="L61" i="6"/>
  <c r="M49" i="6"/>
  <c r="M50" i="6"/>
  <c r="M46" i="6"/>
  <c r="L53" i="6"/>
  <c r="M28" i="6"/>
  <c r="M51" i="6"/>
  <c r="M56" i="6"/>
  <c r="L52" i="6"/>
  <c r="M57" i="6"/>
  <c r="L91" i="6"/>
  <c r="M79" i="6"/>
  <c r="L33" i="6"/>
  <c r="M44" i="6"/>
  <c r="L29" i="6"/>
  <c r="L30" i="6"/>
  <c r="L28" i="6"/>
  <c r="L27" i="6"/>
  <c r="M30" i="6"/>
  <c r="M67" i="6"/>
  <c r="M68" i="6"/>
  <c r="M25" i="6"/>
  <c r="M31" i="6"/>
  <c r="M29" i="6"/>
  <c r="M34" i="6"/>
  <c r="M35" i="6"/>
  <c r="M37" i="6"/>
  <c r="N23" i="6"/>
  <c r="N111" i="6" s="1"/>
  <c r="M55" i="6"/>
  <c r="M8" i="6"/>
  <c r="M16" i="6" s="1"/>
  <c r="T22" i="6" l="1"/>
  <c r="T111" i="6" s="1"/>
  <c r="J24" i="6"/>
  <c r="K24" i="6" s="1"/>
  <c r="I25" i="6"/>
  <c r="N16" i="6"/>
  <c r="G22" i="6" l="1"/>
  <c r="G111" i="6" s="1"/>
  <c r="I26" i="6"/>
  <c r="J25" i="6"/>
  <c r="K25" i="6" s="1"/>
  <c r="I27" i="6" l="1"/>
  <c r="J26" i="6"/>
  <c r="K26" i="6" s="1"/>
  <c r="I28" i="6" l="1"/>
  <c r="J27" i="6"/>
  <c r="K27" i="6" s="1"/>
  <c r="J28" i="6" l="1"/>
  <c r="K28" i="6" s="1"/>
  <c r="I29" i="6"/>
  <c r="J29" i="6" l="1"/>
  <c r="K29" i="6" s="1"/>
  <c r="I30" i="6"/>
  <c r="J30" i="6" l="1"/>
  <c r="K30" i="6" s="1"/>
  <c r="I31" i="6"/>
  <c r="J31" i="6" l="1"/>
  <c r="K31" i="6" s="1"/>
  <c r="I32" i="6"/>
  <c r="I33" i="6" l="1"/>
  <c r="J32" i="6"/>
  <c r="K32" i="6" s="1"/>
  <c r="J33" i="6" l="1"/>
  <c r="K33" i="6" s="1"/>
  <c r="I34" i="6"/>
  <c r="I35" i="6" l="1"/>
  <c r="J34" i="6"/>
  <c r="K34" i="6" s="1"/>
  <c r="J35" i="6" l="1"/>
  <c r="K35" i="6" s="1"/>
  <c r="I36" i="6"/>
  <c r="I37" i="6" l="1"/>
  <c r="J36" i="6"/>
  <c r="K36" i="6" s="1"/>
  <c r="I38" i="6" l="1"/>
  <c r="J37" i="6"/>
  <c r="K37" i="6" s="1"/>
  <c r="I39" i="6" l="1"/>
  <c r="J38" i="6"/>
  <c r="K38" i="6" s="1"/>
  <c r="J39" i="6" l="1"/>
  <c r="K39" i="6" s="1"/>
  <c r="I40" i="6"/>
  <c r="I41" i="6" l="1"/>
  <c r="J40" i="6"/>
  <c r="K40" i="6" s="1"/>
  <c r="I42" i="6" l="1"/>
  <c r="J41" i="6"/>
  <c r="K41" i="6" s="1"/>
  <c r="I43" i="6" l="1"/>
  <c r="J42" i="6"/>
  <c r="K42" i="6" s="1"/>
  <c r="J43" i="6" l="1"/>
  <c r="K43" i="6" s="1"/>
  <c r="I44" i="6"/>
  <c r="I45" i="6" l="1"/>
  <c r="J44" i="6"/>
  <c r="K44" i="6" s="1"/>
  <c r="I46" i="6" l="1"/>
  <c r="J45" i="6"/>
  <c r="K45" i="6" s="1"/>
  <c r="I47" i="6" l="1"/>
  <c r="J46" i="6"/>
  <c r="K46" i="6" s="1"/>
  <c r="J47" i="6" l="1"/>
  <c r="K47" i="6" s="1"/>
  <c r="I48" i="6"/>
  <c r="I49" i="6" l="1"/>
  <c r="J48" i="6"/>
  <c r="K48" i="6" s="1"/>
  <c r="J49" i="6" l="1"/>
  <c r="K49" i="6" s="1"/>
  <c r="I50" i="6"/>
  <c r="I51" i="6" l="1"/>
  <c r="J50" i="6"/>
  <c r="K50" i="6" s="1"/>
  <c r="J51" i="6" l="1"/>
  <c r="K51" i="6" s="1"/>
  <c r="I52" i="6"/>
  <c r="I53" i="6" l="1"/>
  <c r="J52" i="6"/>
  <c r="K52" i="6" s="1"/>
  <c r="I54" i="6" l="1"/>
  <c r="J53" i="6"/>
  <c r="K53" i="6" s="1"/>
  <c r="I55" i="6" l="1"/>
  <c r="J54" i="6"/>
  <c r="K54" i="6" s="1"/>
  <c r="J55" i="6" l="1"/>
  <c r="K55" i="6" s="1"/>
  <c r="I56" i="6"/>
  <c r="I57" i="6" l="1"/>
  <c r="J56" i="6"/>
  <c r="K56" i="6" s="1"/>
  <c r="J57" i="6" l="1"/>
  <c r="K57" i="6" s="1"/>
  <c r="I58" i="6"/>
  <c r="I59" i="6" l="1"/>
  <c r="J58" i="6"/>
  <c r="K58" i="6" s="1"/>
  <c r="J59" i="6" l="1"/>
  <c r="K59" i="6" s="1"/>
  <c r="I60" i="6"/>
  <c r="J60" i="6" l="1"/>
  <c r="K60" i="6" s="1"/>
  <c r="I61" i="6"/>
  <c r="I62" i="6" l="1"/>
  <c r="J61" i="6"/>
  <c r="K61" i="6" s="1"/>
  <c r="J62" i="6" l="1"/>
  <c r="K62" i="6" s="1"/>
  <c r="I63" i="6"/>
  <c r="I64" i="6" l="1"/>
  <c r="J63" i="6"/>
  <c r="K63" i="6" s="1"/>
  <c r="I65" i="6" l="1"/>
  <c r="J64" i="6"/>
  <c r="K64" i="6" s="1"/>
  <c r="I66" i="6" l="1"/>
  <c r="J65" i="6"/>
  <c r="K65" i="6" s="1"/>
  <c r="I67" i="6" l="1"/>
  <c r="J66" i="6"/>
  <c r="K66" i="6" s="1"/>
  <c r="I68" i="6" l="1"/>
  <c r="J67" i="6"/>
  <c r="K67" i="6" s="1"/>
  <c r="J68" i="6" l="1"/>
  <c r="K68" i="6" s="1"/>
  <c r="I69" i="6"/>
  <c r="I70" i="6" l="1"/>
  <c r="J69" i="6"/>
  <c r="K69" i="6" s="1"/>
  <c r="I71" i="6" l="1"/>
  <c r="J70" i="6"/>
  <c r="K70" i="6" s="1"/>
  <c r="I72" i="6" l="1"/>
  <c r="J71" i="6"/>
  <c r="K71" i="6" s="1"/>
  <c r="J72" i="6" l="1"/>
  <c r="K72" i="6" s="1"/>
  <c r="I73" i="6"/>
  <c r="I74" i="6" l="1"/>
  <c r="J73" i="6"/>
  <c r="K73" i="6" s="1"/>
  <c r="I75" i="6" l="1"/>
  <c r="J74" i="6"/>
  <c r="K74" i="6" s="1"/>
  <c r="J75" i="6" l="1"/>
  <c r="K75" i="6" s="1"/>
  <c r="I76" i="6"/>
  <c r="I77" i="6" l="1"/>
  <c r="J76" i="6"/>
  <c r="K76" i="6" s="1"/>
  <c r="I78" i="6" l="1"/>
  <c r="J77" i="6"/>
  <c r="K77" i="6" s="1"/>
  <c r="I79" i="6" l="1"/>
  <c r="J78" i="6"/>
  <c r="K78" i="6" s="1"/>
  <c r="J79" i="6" l="1"/>
  <c r="K79" i="6" s="1"/>
  <c r="I80" i="6"/>
  <c r="I81" i="6" l="1"/>
  <c r="J80" i="6"/>
  <c r="K80" i="6" s="1"/>
  <c r="I82" i="6" l="1"/>
  <c r="J81" i="6"/>
  <c r="K81" i="6" s="1"/>
  <c r="I83" i="6" l="1"/>
  <c r="J82" i="6"/>
  <c r="K82" i="6" s="1"/>
  <c r="J83" i="6" l="1"/>
  <c r="K83" i="6" s="1"/>
  <c r="I84" i="6"/>
  <c r="I85" i="6" l="1"/>
  <c r="J84" i="6"/>
  <c r="K84" i="6" s="1"/>
  <c r="J85" i="6" l="1"/>
  <c r="K85" i="6" s="1"/>
  <c r="I86" i="6"/>
  <c r="I87" i="6" l="1"/>
  <c r="J86" i="6"/>
  <c r="K86" i="6" s="1"/>
  <c r="J87" i="6" l="1"/>
  <c r="K87" i="6" s="1"/>
  <c r="I88" i="6"/>
  <c r="I89" i="6" l="1"/>
  <c r="J88" i="6"/>
  <c r="K88" i="6" s="1"/>
  <c r="J89" i="6" l="1"/>
  <c r="K89" i="6" s="1"/>
  <c r="I90" i="6"/>
  <c r="I91" i="6" l="1"/>
  <c r="J90" i="6"/>
  <c r="K90" i="6" s="1"/>
  <c r="I92" i="6" l="1"/>
  <c r="J91" i="6"/>
  <c r="K91" i="6" s="1"/>
  <c r="I93" i="6" l="1"/>
  <c r="J92" i="6"/>
  <c r="K92" i="6" s="1"/>
  <c r="J93" i="6" l="1"/>
  <c r="K93" i="6" s="1"/>
  <c r="I94" i="6"/>
  <c r="I95" i="6" l="1"/>
  <c r="J94" i="6"/>
  <c r="K94" i="6" s="1"/>
  <c r="J95" i="6" l="1"/>
  <c r="K95" i="6" s="1"/>
  <c r="I96" i="6"/>
  <c r="J96" i="6" l="1"/>
  <c r="K96" i="6" s="1"/>
  <c r="I97" i="6"/>
  <c r="I98" i="6" l="1"/>
  <c r="J97" i="6"/>
  <c r="K97" i="6" s="1"/>
  <c r="I99" i="6" l="1"/>
  <c r="J98" i="6"/>
  <c r="K98" i="6" s="1"/>
  <c r="J99" i="6" l="1"/>
  <c r="K99" i="6" s="1"/>
  <c r="I100" i="6"/>
  <c r="I101" i="6" l="1"/>
  <c r="J100" i="6"/>
  <c r="K100" i="6" s="1"/>
  <c r="J101" i="6" l="1"/>
  <c r="K101" i="6" s="1"/>
  <c r="I102" i="6"/>
  <c r="I103" i="6" l="1"/>
  <c r="J102" i="6"/>
  <c r="K102" i="6" s="1"/>
  <c r="I104" i="6" l="1"/>
  <c r="J103" i="6"/>
  <c r="K103" i="6" s="1"/>
  <c r="J104" i="6" l="1"/>
  <c r="K104" i="6" s="1"/>
  <c r="I105" i="6"/>
  <c r="I106" i="6" l="1"/>
  <c r="J105" i="6"/>
  <c r="K105" i="6" s="1"/>
  <c r="I107" i="6" l="1"/>
  <c r="J106" i="6"/>
  <c r="K106" i="6" s="1"/>
  <c r="I108" i="6" l="1"/>
  <c r="J107" i="6"/>
  <c r="K107" i="6" s="1"/>
  <c r="I109" i="6" l="1"/>
  <c r="J108" i="6"/>
  <c r="K108" i="6" s="1"/>
  <c r="J109" i="6" l="1"/>
  <c r="K109" i="6" s="1"/>
</calcChain>
</file>

<file path=xl/comments1.xml><?xml version="1.0" encoding="utf-8"?>
<comments xmlns="http://schemas.openxmlformats.org/spreadsheetml/2006/main">
  <authors>
    <author>Accountants Desktop</author>
    <author>coleman</author>
  </authors>
  <commentList>
    <comment ref="H5" authorId="0" shapeId="0">
      <text>
        <r>
          <rPr>
            <b/>
            <u/>
            <sz val="8"/>
            <color indexed="81"/>
            <rFont val="Arial"/>
            <family val="2"/>
          </rPr>
          <t>Important</t>
        </r>
        <r>
          <rPr>
            <b/>
            <sz val="8"/>
            <color indexed="81"/>
            <rFont val="Arial"/>
            <family val="2"/>
          </rPr>
          <t xml:space="preserve">:  For correct calculation of interest, enter repayments below in correct sequence.
</t>
        </r>
      </text>
    </comment>
    <comment ref="D11" authorId="0" shapeId="0">
      <text>
        <r>
          <rPr>
            <b/>
            <sz val="8"/>
            <color indexed="81"/>
            <rFont val="Arial"/>
            <family val="2"/>
          </rPr>
          <t>Payments are assumed to be in arrears</t>
        </r>
      </text>
    </comment>
    <comment ref="D12" authorId="1" shapeId="0">
      <text>
        <r>
          <rPr>
            <b/>
            <sz val="8"/>
            <color indexed="81"/>
            <rFont val="Arial"/>
            <family val="2"/>
          </rPr>
          <t xml:space="preserve">Record here the amount of up-front borrowing expenses, if any, included with the first payment.  This amount must not be included with amounts shown in the payment schedule.
</t>
        </r>
      </text>
    </comment>
  </commentList>
</comments>
</file>

<file path=xl/sharedStrings.xml><?xml version="1.0" encoding="utf-8"?>
<sst xmlns="http://schemas.openxmlformats.org/spreadsheetml/2006/main" count="52" uniqueCount="50">
  <si>
    <t>Lender</t>
  </si>
  <si>
    <t>Interest</t>
  </si>
  <si>
    <t>Current</t>
  </si>
  <si>
    <t>Financial Year Summary</t>
  </si>
  <si>
    <t>Year</t>
  </si>
  <si>
    <t>Payment No</t>
  </si>
  <si>
    <t>TOTALS</t>
  </si>
  <si>
    <t>Totals</t>
  </si>
  <si>
    <t>Month commenced</t>
  </si>
  <si>
    <t>End of First Year</t>
  </si>
  <si>
    <t>End of Second Year</t>
  </si>
  <si>
    <t>End of Third Year</t>
  </si>
  <si>
    <t>End of Fourth Year</t>
  </si>
  <si>
    <t>End of Fifth Year</t>
  </si>
  <si>
    <t>End of Sixth Year</t>
  </si>
  <si>
    <t>Account Balance</t>
  </si>
  <si>
    <t>Month</t>
  </si>
  <si>
    <t>Monthly</t>
  </si>
  <si>
    <t>Borrowing</t>
  </si>
  <si>
    <t>Borrowing Expenses</t>
  </si>
  <si>
    <t>Opening Balance</t>
  </si>
  <si>
    <t>Closing Balance</t>
  </si>
  <si>
    <t>Amount</t>
  </si>
  <si>
    <t>Total</t>
  </si>
  <si>
    <t>Less Amount Borrowed</t>
  </si>
  <si>
    <t>Date of First Payment</t>
  </si>
  <si>
    <t>Interest Rate Per Month</t>
  </si>
  <si>
    <t>Effective Annual Rate</t>
  </si>
  <si>
    <t>Cashflow</t>
  </si>
  <si>
    <t>Less Repayments</t>
  </si>
  <si>
    <t>Add
Interest</t>
  </si>
  <si>
    <t>Client Name</t>
  </si>
  <si>
    <t>Preparer Name</t>
  </si>
  <si>
    <t>Hire Purchase Schedule - Structured Repayments</t>
  </si>
  <si>
    <t>Repayment Schedule</t>
  </si>
  <si>
    <t>HIDE</t>
  </si>
  <si>
    <t>Amortisation</t>
  </si>
  <si>
    <t>Liability</t>
  </si>
  <si>
    <t>Less Unexpired Interest</t>
  </si>
  <si>
    <t>GST Changes from 1 July 2012</t>
  </si>
  <si>
    <t>All businesses, including small businesses that account for GST on a cash basis, can claim full input tax credits on all components of a hire purchase agreement upfront, inlcuding the credit component and any associated fees and charges which have been subject to GST under the agreement.</t>
  </si>
  <si>
    <t>Click here for more information</t>
  </si>
  <si>
    <t>Asset Acquired</t>
  </si>
  <si>
    <t>Non 
Current</t>
  </si>
  <si>
    <t>Non
 Current</t>
  </si>
  <si>
    <t>Repayments</t>
  </si>
  <si>
    <t>End of Seventh Year</t>
  </si>
  <si>
    <t>End of Eighth Year</t>
  </si>
  <si>
    <t>Number</t>
  </si>
  <si>
    <t>Loan Commencing During Year Ended 30 June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</si>
</sst>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_);[Red]\(0\)"/>
    <numFmt numFmtId="166" formatCode="#,##0.00;[Red]#,##0.00"/>
    <numFmt numFmtId="167" formatCode="dd/mm/yyyy;@"/>
    <numFmt numFmtId="168" formatCode="#,##0;[Red]\-#,##0"/>
    <numFmt numFmtId="169" formatCode="#,##0_);[Red]\-#,##0_)"/>
    <numFmt numFmtId="170" formatCode="#,##0.00;[Red]\-#,##0.00"/>
    <numFmt numFmtId="171" formatCode="#,##0.00_);[Red]\-#,##0.00_)"/>
    <numFmt numFmtId="172" formatCode="&quot;$&quot;#,##0;[Red]\-&quot;$&quot;#,##0"/>
    <numFmt numFmtId="173" formatCode="&quot;$&quot;#,##0_);[Red]\-&quot;$&quot;#,##0_)"/>
    <numFmt numFmtId="174" formatCode="&quot;$&quot;#,##0.00;[Red]\-&quot;$&quot;#,##0.00"/>
    <numFmt numFmtId="175" formatCode="&quot;$&quot;#,##0.00_);[Red]\-&quot;$&quot;#,##0.00_)"/>
  </numFmts>
  <fonts count="21" x14ac:knownFonts="1">
    <font>
      <sz val="9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/>
      <sz val="8"/>
      <color indexed="81"/>
      <name val="Arial"/>
      <family val="2"/>
    </font>
    <font>
      <b/>
      <sz val="8"/>
      <color indexed="81"/>
      <name val="Arial"/>
      <family val="2"/>
    </font>
    <font>
      <sz val="11"/>
      <color theme="1"/>
      <name val="Calibri"/>
      <family val="2"/>
      <scheme val="minor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u/>
      <sz val="9"/>
      <color theme="10"/>
      <name val="Arial"/>
      <family val="2"/>
    </font>
    <font>
      <sz val="9"/>
      <color theme="0"/>
      <name val="Arial"/>
      <family val="2"/>
    </font>
    <font>
      <sz val="9"/>
      <color theme="2" tint="-0.749961851863155"/>
      <name val="Arial"/>
      <family val="2"/>
    </font>
    <font>
      <b/>
      <sz val="11"/>
      <color theme="0"/>
      <name val="Arial"/>
      <family val="2"/>
    </font>
    <font>
      <b/>
      <sz val="9"/>
      <color theme="2" tint="-0.749961851863155"/>
      <name val="Arial"/>
      <family val="2"/>
    </font>
    <font>
      <u/>
      <sz val="9"/>
      <color theme="11"/>
      <name val="Arial"/>
      <family val="2"/>
    </font>
    <font>
      <b/>
      <sz val="11"/>
      <color theme="4" tint="-0.499984740745262"/>
      <name val="Arial"/>
      <family val="2"/>
    </font>
    <font>
      <b/>
      <sz val="11"/>
      <color theme="3" tint="-0.24994659260841701"/>
      <name val="Arial"/>
      <family val="2"/>
    </font>
    <font>
      <b/>
      <sz val="9"/>
      <color theme="2" tint="-0.749992370372631"/>
      <name val="Arial"/>
      <family val="2"/>
    </font>
    <font>
      <sz val="9"/>
      <color theme="2" tint="-0.749992370372631"/>
      <name val="Arial"/>
      <family val="2"/>
    </font>
    <font>
      <sz val="8"/>
      <color theme="2" tint="-0.749992370372631"/>
      <name val="Arial"/>
      <family val="2"/>
    </font>
    <font>
      <b/>
      <sz val="10"/>
      <color theme="2" tint="-0.749992370372631"/>
      <name val="Arial Narrow"/>
      <family val="2"/>
    </font>
    <font>
      <b/>
      <u val="singleAccounting"/>
      <sz val="10"/>
      <color theme="4" tint="-0.499984740745262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mediumGray">
        <fgColor theme="0"/>
        <bgColor rgb="FFFFFF00"/>
      </patternFill>
    </fill>
    <fill>
      <patternFill patternType="solid">
        <fgColor theme="4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auto="1"/>
      </patternFill>
    </fill>
    <fill>
      <patternFill patternType="solid">
        <fgColor rgb="FFFF0000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mediumGray">
        <fgColor theme="0"/>
        <bgColor theme="0" tint="-4.9989318521683403E-2"/>
      </patternFill>
    </fill>
  </fills>
  <borders count="52">
    <border>
      <left/>
      <right/>
      <top/>
      <bottom/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hair">
        <color rgb="FF969696"/>
      </bottom>
      <diagonal/>
    </border>
    <border>
      <left style="thin">
        <color rgb="FF969696"/>
      </left>
      <right style="thin">
        <color rgb="FF969696"/>
      </right>
      <top style="hair">
        <color rgb="FF969696"/>
      </top>
      <bottom style="thin">
        <color rgb="FF969696"/>
      </bottom>
      <diagonal/>
    </border>
    <border>
      <left style="thin">
        <color rgb="FF969696"/>
      </left>
      <right/>
      <top style="thin">
        <color rgb="FF969696"/>
      </top>
      <bottom style="thin">
        <color rgb="FF969696"/>
      </bottom>
      <diagonal/>
    </border>
    <border>
      <left/>
      <right/>
      <top style="thin">
        <color rgb="FF969696"/>
      </top>
      <bottom style="thin">
        <color rgb="FF969696"/>
      </bottom>
      <diagonal/>
    </border>
    <border>
      <left/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hair">
        <color rgb="FF969696"/>
      </right>
      <top style="thin">
        <color rgb="FF969696"/>
      </top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thin">
        <color rgb="FF969696"/>
      </top>
      <bottom style="hair">
        <color rgb="FF969696"/>
      </bottom>
      <diagonal/>
    </border>
    <border>
      <left style="thin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thin">
        <color rgb="FF969696"/>
      </left>
      <right style="hair">
        <color rgb="FF969696"/>
      </right>
      <top style="hair">
        <color rgb="FF969696"/>
      </top>
      <bottom style="thin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thin">
        <color rgb="FF969696"/>
      </bottom>
      <diagonal/>
    </border>
    <border>
      <left style="hair">
        <color rgb="FF969696"/>
      </left>
      <right style="thin">
        <color rgb="FF969696"/>
      </right>
      <top style="thin">
        <color rgb="FF969696"/>
      </top>
      <bottom style="hair">
        <color rgb="FF969696"/>
      </bottom>
      <diagonal/>
    </border>
    <border>
      <left style="hair">
        <color rgb="FF969696"/>
      </left>
      <right style="thin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 style="thin">
        <color rgb="FF969696"/>
      </right>
      <top style="hair">
        <color rgb="FF969696"/>
      </top>
      <bottom style="thin">
        <color rgb="FF969696"/>
      </bottom>
      <diagonal/>
    </border>
    <border>
      <left/>
      <right style="thin">
        <color rgb="FF969696"/>
      </right>
      <top style="thin">
        <color rgb="FF969696"/>
      </top>
      <bottom/>
      <diagonal/>
    </border>
    <border>
      <left style="thin">
        <color rgb="FF969696"/>
      </left>
      <right style="hair">
        <color rgb="FF969696"/>
      </right>
      <top style="hair">
        <color rgb="FF969696"/>
      </top>
      <bottom/>
      <diagonal/>
    </border>
    <border>
      <left style="thin">
        <color rgb="FF969696"/>
      </left>
      <right/>
      <top style="thin">
        <color rgb="FF969696"/>
      </top>
      <bottom/>
      <diagonal/>
    </border>
    <border>
      <left/>
      <right/>
      <top style="thin">
        <color rgb="FF969696"/>
      </top>
      <bottom/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 style="thin">
        <color rgb="FF969696"/>
      </right>
      <top style="hair">
        <color rgb="FF969696"/>
      </top>
      <bottom/>
      <diagonal/>
    </border>
    <border>
      <left style="thin">
        <color rgb="FF969696"/>
      </left>
      <right style="thin">
        <color rgb="FF969696"/>
      </right>
      <top style="hair">
        <color rgb="FF969696"/>
      </top>
      <bottom/>
      <diagonal/>
    </border>
    <border>
      <left/>
      <right style="hair">
        <color rgb="FF969696"/>
      </right>
      <top style="thin">
        <color rgb="FF969696"/>
      </top>
      <bottom style="thin">
        <color rgb="FF969696"/>
      </bottom>
      <diagonal/>
    </border>
    <border>
      <left style="hair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hair">
        <color rgb="FF969696"/>
      </left>
      <right style="hair">
        <color rgb="FF969696"/>
      </right>
      <top style="thin">
        <color rgb="FF969696"/>
      </top>
      <bottom style="thin">
        <color rgb="FF969696"/>
      </bottom>
      <diagonal/>
    </border>
    <border>
      <left/>
      <right style="thin">
        <color rgb="FF969696"/>
      </right>
      <top/>
      <bottom/>
      <diagonal/>
    </border>
    <border>
      <left/>
      <right/>
      <top/>
      <bottom style="thin">
        <color rgb="FF969696"/>
      </bottom>
      <diagonal/>
    </border>
    <border>
      <left/>
      <right/>
      <top/>
      <bottom style="thin">
        <color theme="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/>
      <right/>
      <top/>
      <bottom style="medium">
        <color theme="4" tint="-0.499984740745262"/>
      </bottom>
      <diagonal/>
    </border>
    <border>
      <left/>
      <right/>
      <top/>
      <bottom style="medium">
        <color theme="3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thin">
        <color theme="4"/>
      </left>
      <right/>
      <top style="thin">
        <color theme="4"/>
      </top>
      <bottom style="hair">
        <color theme="4"/>
      </bottom>
      <diagonal/>
    </border>
    <border>
      <left/>
      <right/>
      <top style="thin">
        <color theme="4"/>
      </top>
      <bottom style="hair">
        <color theme="4"/>
      </bottom>
      <diagonal/>
    </border>
    <border>
      <left/>
      <right style="thin">
        <color theme="4"/>
      </right>
      <top style="thin">
        <color theme="4"/>
      </top>
      <bottom style="hair">
        <color theme="4"/>
      </bottom>
      <diagonal/>
    </border>
    <border>
      <left style="thin">
        <color theme="4"/>
      </left>
      <right/>
      <top style="hair">
        <color theme="4"/>
      </top>
      <bottom style="thin">
        <color theme="4"/>
      </bottom>
      <diagonal/>
    </border>
    <border>
      <left/>
      <right/>
      <top style="hair">
        <color theme="4"/>
      </top>
      <bottom style="thin">
        <color theme="4"/>
      </bottom>
      <diagonal/>
    </border>
    <border>
      <left/>
      <right style="thin">
        <color theme="4"/>
      </right>
      <top style="hair">
        <color theme="4"/>
      </top>
      <bottom style="thin">
        <color theme="4"/>
      </bottom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/>
      <top style="thin">
        <color theme="4"/>
      </top>
      <bottom/>
      <diagonal/>
    </border>
    <border>
      <left/>
      <right style="thin">
        <color theme="4"/>
      </right>
      <top style="thin">
        <color theme="4"/>
      </top>
      <bottom/>
      <diagonal/>
    </border>
    <border>
      <left style="thin">
        <color theme="4"/>
      </left>
      <right/>
      <top/>
      <bottom style="thin">
        <color theme="4"/>
      </bottom>
      <diagonal/>
    </border>
    <border>
      <left/>
      <right style="thin">
        <color theme="4"/>
      </right>
      <top/>
      <bottom style="thin">
        <color theme="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hair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hair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26">
    <xf numFmtId="0" fontId="0" fillId="0" borderId="0"/>
    <xf numFmtId="43" fontId="5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5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33" applyNumberFormat="0" applyFill="0" applyAlignment="0" applyProtection="0"/>
    <xf numFmtId="0" fontId="10" fillId="3" borderId="0" applyNumberFormat="0" applyBorder="0" applyAlignment="0">
      <alignment horizontal="center"/>
      <protection hidden="1"/>
    </xf>
    <xf numFmtId="44" fontId="11" fillId="5" borderId="0">
      <alignment vertical="center"/>
      <protection hidden="1"/>
    </xf>
    <xf numFmtId="44" fontId="11" fillId="5" borderId="29">
      <alignment vertical="center"/>
      <protection hidden="1"/>
    </xf>
    <xf numFmtId="0" fontId="6" fillId="6" borderId="30">
      <alignment horizontal="center" vertical="center"/>
      <protection hidden="1"/>
    </xf>
    <xf numFmtId="43" fontId="12" fillId="7" borderId="30">
      <alignment horizontal="left" vertical="center"/>
      <protection hidden="1"/>
    </xf>
    <xf numFmtId="168" fontId="10" fillId="0" borderId="31">
      <alignment vertical="center"/>
      <protection locked="0"/>
    </xf>
    <xf numFmtId="169" fontId="10" fillId="0" borderId="31">
      <alignment vertical="center"/>
      <protection locked="0"/>
    </xf>
    <xf numFmtId="170" fontId="10" fillId="0" borderId="31">
      <protection locked="0"/>
    </xf>
    <xf numFmtId="171" fontId="10" fillId="0" borderId="31">
      <alignment vertical="center"/>
      <protection locked="0"/>
    </xf>
    <xf numFmtId="0" fontId="14" fillId="3" borderId="32">
      <alignment horizontal="center" vertical="center"/>
      <protection hidden="1"/>
    </xf>
    <xf numFmtId="43" fontId="10" fillId="8" borderId="34">
      <alignment horizontal="left" vertical="center"/>
      <protection hidden="1"/>
    </xf>
    <xf numFmtId="172" fontId="12" fillId="4" borderId="30">
      <alignment vertical="center"/>
      <protection hidden="1"/>
    </xf>
    <xf numFmtId="173" fontId="12" fillId="4" borderId="30">
      <alignment vertical="center"/>
      <protection hidden="1"/>
    </xf>
    <xf numFmtId="174" fontId="12" fillId="4" borderId="30">
      <alignment vertical="center"/>
      <protection hidden="1"/>
    </xf>
    <xf numFmtId="175" fontId="12" fillId="4" borderId="30">
      <alignment vertical="center"/>
      <protection hidden="1"/>
    </xf>
    <xf numFmtId="168" fontId="12" fillId="4" borderId="30">
      <alignment vertical="center"/>
      <protection hidden="1"/>
    </xf>
    <xf numFmtId="169" fontId="12" fillId="4" borderId="30">
      <alignment vertical="center"/>
      <protection hidden="1"/>
    </xf>
    <xf numFmtId="170" fontId="12" fillId="4" borderId="30">
      <protection hidden="1"/>
    </xf>
    <xf numFmtId="171" fontId="12" fillId="4" borderId="30">
      <alignment vertical="center"/>
      <protection hidden="1"/>
    </xf>
    <xf numFmtId="169" fontId="10" fillId="0" borderId="31">
      <alignment vertical="center"/>
      <protection locked="0"/>
    </xf>
  </cellStyleXfs>
  <cellXfs count="127">
    <xf numFmtId="0" fontId="0" fillId="0" borderId="0" xfId="0"/>
    <xf numFmtId="4" fontId="2" fillId="0" borderId="2" xfId="1" applyNumberFormat="1" applyFont="1" applyFill="1" applyBorder="1" applyAlignment="1" applyProtection="1">
      <alignment vertical="center"/>
      <protection locked="0" hidden="1"/>
    </xf>
    <xf numFmtId="43" fontId="6" fillId="3" borderId="0" xfId="1" applyFont="1" applyFill="1" applyAlignment="1" applyProtection="1">
      <alignment vertical="center"/>
      <protection hidden="1"/>
    </xf>
    <xf numFmtId="43" fontId="6" fillId="2" borderId="0" xfId="1" applyFont="1" applyFill="1" applyAlignment="1" applyProtection="1">
      <alignment horizontal="center" vertical="center"/>
      <protection hidden="1"/>
    </xf>
    <xf numFmtId="38" fontId="7" fillId="4" borderId="19" xfId="1" applyNumberFormat="1" applyFont="1" applyFill="1" applyBorder="1" applyAlignment="1" applyProtection="1">
      <alignment horizontal="center" vertical="center"/>
      <protection hidden="1"/>
    </xf>
    <xf numFmtId="4" fontId="7" fillId="4" borderId="1" xfId="1" applyNumberFormat="1" applyFont="1" applyFill="1" applyBorder="1" applyAlignment="1" applyProtection="1">
      <alignment vertical="center"/>
      <protection hidden="1"/>
    </xf>
    <xf numFmtId="166" fontId="1" fillId="4" borderId="19" xfId="1" applyNumberFormat="1" applyFont="1" applyFill="1" applyBorder="1" applyAlignment="1" applyProtection="1">
      <alignment horizontal="right" vertical="center"/>
      <protection hidden="1"/>
    </xf>
    <xf numFmtId="40" fontId="7" fillId="4" borderId="24" xfId="1" applyNumberFormat="1" applyFont="1" applyFill="1" applyBorder="1" applyAlignment="1" applyProtection="1">
      <alignment vertical="center"/>
      <protection hidden="1"/>
    </xf>
    <xf numFmtId="40" fontId="7" fillId="4" borderId="25" xfId="1" applyNumberFormat="1" applyFont="1" applyFill="1" applyBorder="1" applyAlignment="1" applyProtection="1">
      <alignment vertical="center"/>
      <protection hidden="1"/>
    </xf>
    <xf numFmtId="4" fontId="7" fillId="4" borderId="24" xfId="1" applyNumberFormat="1" applyFont="1" applyFill="1" applyBorder="1" applyAlignment="1" applyProtection="1">
      <alignment horizontal="right" vertical="center"/>
      <protection hidden="1"/>
    </xf>
    <xf numFmtId="4" fontId="7" fillId="4" borderId="26" xfId="1" applyNumberFormat="1" applyFont="1" applyFill="1" applyBorder="1" applyAlignment="1" applyProtection="1">
      <alignment horizontal="right" vertical="center"/>
      <protection hidden="1"/>
    </xf>
    <xf numFmtId="4" fontId="7" fillId="4" borderId="25" xfId="1" applyNumberFormat="1" applyFont="1" applyFill="1" applyBorder="1" applyAlignment="1" applyProtection="1">
      <alignment horizontal="right" vertical="center"/>
      <protection hidden="1"/>
    </xf>
    <xf numFmtId="4" fontId="7" fillId="4" borderId="19" xfId="1" applyNumberFormat="1" applyFont="1" applyFill="1" applyBorder="1" applyAlignment="1" applyProtection="1">
      <alignment horizontal="right" vertical="center"/>
      <protection hidden="1"/>
    </xf>
    <xf numFmtId="43" fontId="7" fillId="4" borderId="19" xfId="1" applyFont="1" applyFill="1" applyBorder="1" applyAlignment="1" applyProtection="1">
      <alignment horizontal="center" vertical="center"/>
      <protection hidden="1"/>
    </xf>
    <xf numFmtId="43" fontId="16" fillId="3" borderId="0" xfId="1" applyFont="1" applyFill="1" applyBorder="1" applyAlignment="1" applyProtection="1">
      <alignment vertical="center"/>
      <protection hidden="1"/>
    </xf>
    <xf numFmtId="43" fontId="16" fillId="3" borderId="0" xfId="1" applyFont="1" applyFill="1" applyBorder="1" applyAlignment="1" applyProtection="1">
      <alignment horizontal="center" vertical="center"/>
      <protection hidden="1"/>
    </xf>
    <xf numFmtId="43" fontId="16" fillId="3" borderId="0" xfId="1" applyFont="1" applyFill="1" applyAlignment="1" applyProtection="1">
      <alignment vertical="center"/>
      <protection hidden="1"/>
    </xf>
    <xf numFmtId="0" fontId="16" fillId="3" borderId="0" xfId="0" applyFont="1" applyFill="1" applyBorder="1" applyAlignment="1" applyProtection="1">
      <alignment vertical="center"/>
      <protection hidden="1"/>
    </xf>
    <xf numFmtId="0" fontId="16" fillId="3" borderId="0" xfId="0" applyFont="1" applyFill="1" applyBorder="1" applyAlignment="1" applyProtection="1">
      <alignment horizontal="right" vertical="center"/>
      <protection hidden="1"/>
    </xf>
    <xf numFmtId="0" fontId="16" fillId="3" borderId="0" xfId="1" applyNumberFormat="1" applyFont="1" applyFill="1" applyBorder="1" applyAlignment="1" applyProtection="1">
      <alignment horizontal="left" vertical="center"/>
      <protection hidden="1"/>
    </xf>
    <xf numFmtId="43" fontId="16" fillId="3" borderId="0" xfId="1" applyFont="1" applyFill="1" applyAlignment="1" applyProtection="1">
      <alignment horizontal="center" vertical="center"/>
      <protection hidden="1"/>
    </xf>
    <xf numFmtId="38" fontId="17" fillId="3" borderId="6" xfId="1" applyNumberFormat="1" applyFont="1" applyFill="1" applyBorder="1" applyAlignment="1" applyProtection="1">
      <alignment horizontal="center" vertical="center"/>
      <protection locked="0" hidden="1"/>
    </xf>
    <xf numFmtId="4" fontId="17" fillId="3" borderId="7" xfId="1" applyNumberFormat="1" applyFont="1" applyFill="1" applyBorder="1" applyAlignment="1" applyProtection="1">
      <alignment vertical="center"/>
      <protection locked="0"/>
    </xf>
    <xf numFmtId="1" fontId="17" fillId="3" borderId="6" xfId="1" applyNumberFormat="1" applyFont="1" applyFill="1" applyBorder="1" applyAlignment="1" applyProtection="1">
      <alignment horizontal="center" vertical="center"/>
      <protection hidden="1"/>
    </xf>
    <xf numFmtId="40" fontId="17" fillId="3" borderId="7" xfId="1" applyNumberFormat="1" applyFont="1" applyFill="1" applyBorder="1" applyAlignment="1" applyProtection="1">
      <alignment vertical="center"/>
      <protection hidden="1"/>
    </xf>
    <xf numFmtId="40" fontId="17" fillId="3" borderId="12" xfId="1" applyNumberFormat="1" applyFont="1" applyFill="1" applyBorder="1" applyAlignment="1" applyProtection="1">
      <alignment vertical="center"/>
      <protection hidden="1"/>
    </xf>
    <xf numFmtId="43" fontId="17" fillId="3" borderId="0" xfId="1" applyFont="1" applyFill="1" applyAlignment="1" applyProtection="1">
      <alignment vertical="center"/>
      <protection hidden="1"/>
    </xf>
    <xf numFmtId="1" fontId="17" fillId="3" borderId="0" xfId="1" applyNumberFormat="1" applyFont="1" applyFill="1" applyAlignment="1" applyProtection="1">
      <alignment horizontal="center" vertical="center"/>
      <protection hidden="1"/>
    </xf>
    <xf numFmtId="38" fontId="17" fillId="3" borderId="8" xfId="1" applyNumberFormat="1" applyFont="1" applyFill="1" applyBorder="1" applyAlignment="1" applyProtection="1">
      <alignment horizontal="center" vertical="center"/>
      <protection locked="0" hidden="1"/>
    </xf>
    <xf numFmtId="4" fontId="17" fillId="3" borderId="9" xfId="1" applyNumberFormat="1" applyFont="1" applyFill="1" applyBorder="1" applyAlignment="1" applyProtection="1">
      <alignment vertical="center"/>
      <protection locked="0"/>
    </xf>
    <xf numFmtId="1" fontId="17" fillId="3" borderId="8" xfId="1" applyNumberFormat="1" applyFont="1" applyFill="1" applyBorder="1" applyAlignment="1" applyProtection="1">
      <alignment horizontal="center" vertical="center"/>
      <protection hidden="1"/>
    </xf>
    <xf numFmtId="40" fontId="17" fillId="3" borderId="9" xfId="1" applyNumberFormat="1" applyFont="1" applyFill="1" applyBorder="1" applyAlignment="1" applyProtection="1">
      <alignment vertical="center"/>
      <protection hidden="1"/>
    </xf>
    <xf numFmtId="40" fontId="17" fillId="3" borderId="13" xfId="1" applyNumberFormat="1" applyFont="1" applyFill="1" applyBorder="1" applyAlignment="1" applyProtection="1">
      <alignment vertical="center"/>
      <protection hidden="1"/>
    </xf>
    <xf numFmtId="10" fontId="16" fillId="3" borderId="0" xfId="3" applyNumberFormat="1" applyFont="1" applyFill="1" applyAlignment="1" applyProtection="1">
      <alignment vertical="center"/>
      <protection hidden="1"/>
    </xf>
    <xf numFmtId="10" fontId="17" fillId="3" borderId="0" xfId="3" applyNumberFormat="1" applyFont="1" applyFill="1" applyAlignment="1" applyProtection="1">
      <alignment vertical="center"/>
      <protection hidden="1"/>
    </xf>
    <xf numFmtId="43" fontId="17" fillId="3" borderId="0" xfId="1" applyFont="1" applyFill="1" applyBorder="1" applyAlignment="1" applyProtection="1">
      <alignment vertical="center"/>
      <protection hidden="1"/>
    </xf>
    <xf numFmtId="167" fontId="17" fillId="3" borderId="1" xfId="1" applyNumberFormat="1" applyFont="1" applyFill="1" applyBorder="1" applyAlignment="1" applyProtection="1">
      <alignment horizontal="center" vertical="center"/>
      <protection locked="0"/>
    </xf>
    <xf numFmtId="4" fontId="17" fillId="3" borderId="2" xfId="1" applyNumberFormat="1" applyFont="1" applyFill="1" applyBorder="1" applyAlignment="1" applyProtection="1">
      <alignment horizontal="center" vertical="center"/>
      <protection locked="0"/>
    </xf>
    <xf numFmtId="38" fontId="17" fillId="3" borderId="10" xfId="1" applyNumberFormat="1" applyFont="1" applyFill="1" applyBorder="1" applyAlignment="1" applyProtection="1">
      <alignment horizontal="center" vertical="center"/>
      <protection locked="0" hidden="1"/>
    </xf>
    <xf numFmtId="4" fontId="17" fillId="3" borderId="11" xfId="1" applyNumberFormat="1" applyFont="1" applyFill="1" applyBorder="1" applyAlignment="1" applyProtection="1">
      <alignment vertical="center"/>
      <protection locked="0"/>
    </xf>
    <xf numFmtId="0" fontId="18" fillId="3" borderId="0" xfId="1" applyNumberFormat="1" applyFont="1" applyFill="1" applyAlignment="1" applyProtection="1">
      <alignment vertical="center"/>
      <protection hidden="1"/>
    </xf>
    <xf numFmtId="43" fontId="17" fillId="3" borderId="0" xfId="1" applyFont="1" applyFill="1" applyAlignment="1" applyProtection="1">
      <alignment horizontal="center" vertical="center"/>
      <protection hidden="1"/>
    </xf>
    <xf numFmtId="43" fontId="19" fillId="3" borderId="0" xfId="1" applyFont="1" applyFill="1" applyBorder="1" applyAlignment="1" applyProtection="1">
      <alignment horizontal="right" vertical="center"/>
      <protection hidden="1"/>
    </xf>
    <xf numFmtId="17" fontId="17" fillId="3" borderId="0" xfId="1" applyNumberFormat="1" applyFont="1" applyFill="1" applyBorder="1" applyAlignment="1" applyProtection="1">
      <alignment vertical="center"/>
      <protection hidden="1"/>
    </xf>
    <xf numFmtId="0" fontId="17" fillId="3" borderId="0" xfId="1" applyNumberFormat="1" applyFont="1" applyFill="1" applyAlignment="1" applyProtection="1">
      <alignment horizontal="left" vertical="center"/>
      <protection hidden="1"/>
    </xf>
    <xf numFmtId="10" fontId="16" fillId="3" borderId="0" xfId="3" applyNumberFormat="1" applyFont="1" applyFill="1" applyAlignment="1" applyProtection="1">
      <alignment horizontal="center" vertical="center"/>
      <protection hidden="1"/>
    </xf>
    <xf numFmtId="0" fontId="17" fillId="3" borderId="0" xfId="1" applyNumberFormat="1" applyFont="1" applyFill="1" applyBorder="1" applyAlignment="1" applyProtection="1">
      <alignment horizontal="left" vertical="center"/>
      <protection hidden="1"/>
    </xf>
    <xf numFmtId="10" fontId="16" fillId="3" borderId="0" xfId="3" applyNumberFormat="1" applyFont="1" applyFill="1" applyBorder="1" applyAlignment="1" applyProtection="1">
      <alignment horizontal="center" vertical="center"/>
      <protection hidden="1"/>
    </xf>
    <xf numFmtId="43" fontId="19" fillId="3" borderId="0" xfId="1" applyFont="1" applyFill="1" applyAlignment="1" applyProtection="1">
      <alignment horizontal="right" vertical="center"/>
      <protection hidden="1"/>
    </xf>
    <xf numFmtId="5" fontId="17" fillId="3" borderId="0" xfId="1" applyNumberFormat="1" applyFont="1" applyFill="1" applyAlignment="1" applyProtection="1">
      <alignment vertical="center"/>
      <protection hidden="1"/>
    </xf>
    <xf numFmtId="165" fontId="16" fillId="3" borderId="15" xfId="1" applyNumberFormat="1" applyFont="1" applyFill="1" applyBorder="1" applyAlignment="1" applyProtection="1">
      <alignment horizontal="center" vertical="center"/>
      <protection hidden="1"/>
    </xf>
    <xf numFmtId="0" fontId="16" fillId="3" borderId="0" xfId="1" applyNumberFormat="1" applyFont="1" applyFill="1" applyBorder="1" applyAlignment="1" applyProtection="1">
      <protection hidden="1"/>
    </xf>
    <xf numFmtId="43" fontId="17" fillId="3" borderId="0" xfId="1" applyFont="1" applyFill="1" applyAlignment="1" applyProtection="1">
      <alignment vertical="center" wrapText="1"/>
      <protection hidden="1"/>
    </xf>
    <xf numFmtId="43" fontId="18" fillId="3" borderId="0" xfId="1" applyFont="1" applyFill="1" applyBorder="1" applyAlignment="1" applyProtection="1">
      <alignment vertical="center"/>
      <protection hidden="1"/>
    </xf>
    <xf numFmtId="2" fontId="17" fillId="3" borderId="0" xfId="1" applyNumberFormat="1" applyFont="1" applyFill="1" applyAlignment="1" applyProtection="1">
      <alignment vertical="center"/>
      <protection hidden="1"/>
    </xf>
    <xf numFmtId="43" fontId="16" fillId="3" borderId="0" xfId="1" applyFont="1" applyFill="1" applyAlignment="1" applyProtection="1">
      <alignment horizontal="center" vertical="center" wrapText="1"/>
      <protection hidden="1"/>
    </xf>
    <xf numFmtId="43" fontId="16" fillId="3" borderId="0" xfId="1" applyFont="1" applyFill="1" applyAlignment="1" applyProtection="1">
      <alignment horizontal="right" wrapText="1"/>
      <protection hidden="1"/>
    </xf>
    <xf numFmtId="43" fontId="16" fillId="3" borderId="0" xfId="1" applyFont="1" applyFill="1" applyAlignment="1" applyProtection="1">
      <alignment horizontal="center" wrapText="1"/>
      <protection hidden="1"/>
    </xf>
    <xf numFmtId="40" fontId="16" fillId="3" borderId="0" xfId="1" applyNumberFormat="1" applyFont="1" applyFill="1" applyAlignment="1" applyProtection="1">
      <alignment vertical="center"/>
      <protection hidden="1"/>
    </xf>
    <xf numFmtId="17" fontId="16" fillId="3" borderId="6" xfId="1" applyNumberFormat="1" applyFont="1" applyFill="1" applyBorder="1" applyAlignment="1" applyProtection="1">
      <alignment horizontal="center" vertical="center"/>
      <protection hidden="1"/>
    </xf>
    <xf numFmtId="4" fontId="17" fillId="3" borderId="7" xfId="1" applyNumberFormat="1" applyFont="1" applyFill="1" applyBorder="1" applyAlignment="1" applyProtection="1">
      <alignment horizontal="right" vertical="center"/>
      <protection hidden="1"/>
    </xf>
    <xf numFmtId="4" fontId="17" fillId="3" borderId="12" xfId="1" applyNumberFormat="1" applyFont="1" applyFill="1" applyBorder="1" applyAlignment="1" applyProtection="1">
      <alignment horizontal="right" vertical="center"/>
      <protection hidden="1"/>
    </xf>
    <xf numFmtId="4" fontId="17" fillId="3" borderId="6" xfId="1" applyNumberFormat="1" applyFont="1" applyFill="1" applyBorder="1" applyAlignment="1" applyProtection="1">
      <alignment horizontal="right" vertical="center"/>
      <protection hidden="1"/>
    </xf>
    <xf numFmtId="4" fontId="17" fillId="3" borderId="1" xfId="1" applyNumberFormat="1" applyFont="1" applyFill="1" applyBorder="1" applyAlignment="1" applyProtection="1">
      <alignment horizontal="right" vertical="center"/>
      <protection hidden="1"/>
    </xf>
    <xf numFmtId="38" fontId="17" fillId="3" borderId="0" xfId="1" applyNumberFormat="1" applyFont="1" applyFill="1" applyAlignment="1" applyProtection="1">
      <alignment horizontal="center" vertical="center"/>
      <protection hidden="1"/>
    </xf>
    <xf numFmtId="17" fontId="16" fillId="3" borderId="8" xfId="1" applyNumberFormat="1" applyFont="1" applyFill="1" applyBorder="1" applyAlignment="1" applyProtection="1">
      <alignment horizontal="center" vertical="center"/>
      <protection hidden="1"/>
    </xf>
    <xf numFmtId="4" fontId="17" fillId="3" borderId="9" xfId="1" applyNumberFormat="1" applyFont="1" applyFill="1" applyBorder="1" applyAlignment="1" applyProtection="1">
      <alignment horizontal="right" vertical="center"/>
      <protection hidden="1"/>
    </xf>
    <xf numFmtId="4" fontId="17" fillId="3" borderId="13" xfId="1" applyNumberFormat="1" applyFont="1" applyFill="1" applyBorder="1" applyAlignment="1" applyProtection="1">
      <alignment horizontal="right" vertical="center"/>
      <protection hidden="1"/>
    </xf>
    <xf numFmtId="4" fontId="17" fillId="3" borderId="8" xfId="1" applyNumberFormat="1" applyFont="1" applyFill="1" applyBorder="1" applyAlignment="1" applyProtection="1">
      <alignment horizontal="right" vertical="center"/>
      <protection hidden="1"/>
    </xf>
    <xf numFmtId="4" fontId="17" fillId="3" borderId="20" xfId="1" applyNumberFormat="1" applyFont="1" applyFill="1" applyBorder="1" applyAlignment="1" applyProtection="1">
      <alignment horizontal="right" vertical="center"/>
      <protection hidden="1"/>
    </xf>
    <xf numFmtId="17" fontId="16" fillId="3" borderId="10" xfId="1" applyNumberFormat="1" applyFont="1" applyFill="1" applyBorder="1" applyAlignment="1" applyProtection="1">
      <alignment horizontal="center" vertical="center"/>
      <protection hidden="1"/>
    </xf>
    <xf numFmtId="4" fontId="17" fillId="3" borderId="11" xfId="1" applyNumberFormat="1" applyFont="1" applyFill="1" applyBorder="1" applyAlignment="1" applyProtection="1">
      <alignment horizontal="right" vertical="center"/>
      <protection hidden="1"/>
    </xf>
    <xf numFmtId="4" fontId="17" fillId="3" borderId="14" xfId="1" applyNumberFormat="1" applyFont="1" applyFill="1" applyBorder="1" applyAlignment="1" applyProtection="1">
      <alignment horizontal="right" vertical="center"/>
      <protection hidden="1"/>
    </xf>
    <xf numFmtId="4" fontId="17" fillId="3" borderId="10" xfId="1" applyNumberFormat="1" applyFont="1" applyFill="1" applyBorder="1" applyAlignment="1" applyProtection="1">
      <alignment horizontal="right" vertical="center"/>
      <protection hidden="1"/>
    </xf>
    <xf numFmtId="4" fontId="17" fillId="3" borderId="2" xfId="1" applyNumberFormat="1" applyFont="1" applyFill="1" applyBorder="1" applyAlignment="1" applyProtection="1">
      <alignment horizontal="right" vertical="center"/>
      <protection hidden="1"/>
    </xf>
    <xf numFmtId="4" fontId="17" fillId="3" borderId="6" xfId="1" applyNumberFormat="1" applyFont="1" applyFill="1" applyBorder="1" applyAlignment="1" applyProtection="1">
      <alignment vertical="center"/>
      <protection hidden="1"/>
    </xf>
    <xf numFmtId="4" fontId="17" fillId="3" borderId="8" xfId="1" applyNumberFormat="1" applyFont="1" applyFill="1" applyBorder="1" applyAlignment="1" applyProtection="1">
      <alignment vertical="center"/>
      <protection hidden="1"/>
    </xf>
    <xf numFmtId="17" fontId="16" fillId="3" borderId="16" xfId="1" applyNumberFormat="1" applyFont="1" applyFill="1" applyBorder="1" applyAlignment="1" applyProtection="1">
      <alignment horizontal="center" vertical="center"/>
      <protection hidden="1"/>
    </xf>
    <xf numFmtId="4" fontId="17" fillId="3" borderId="21" xfId="1" applyNumberFormat="1" applyFont="1" applyFill="1" applyBorder="1" applyAlignment="1" applyProtection="1">
      <alignment horizontal="right" vertical="center"/>
      <protection hidden="1"/>
    </xf>
    <xf numFmtId="4" fontId="17" fillId="3" borderId="22" xfId="1" applyNumberFormat="1" applyFont="1" applyFill="1" applyBorder="1" applyAlignment="1" applyProtection="1">
      <alignment horizontal="right" vertical="center"/>
      <protection hidden="1"/>
    </xf>
    <xf numFmtId="4" fontId="17" fillId="3" borderId="16" xfId="1" applyNumberFormat="1" applyFont="1" applyFill="1" applyBorder="1" applyAlignment="1" applyProtection="1">
      <alignment vertical="center"/>
      <protection hidden="1"/>
    </xf>
    <xf numFmtId="4" fontId="17" fillId="3" borderId="16" xfId="1" applyNumberFormat="1" applyFont="1" applyFill="1" applyBorder="1" applyAlignment="1" applyProtection="1">
      <alignment horizontal="right" vertical="center"/>
      <protection hidden="1"/>
    </xf>
    <xf numFmtId="4" fontId="17" fillId="3" borderId="23" xfId="1" applyNumberFormat="1" applyFont="1" applyFill="1" applyBorder="1" applyAlignment="1" applyProtection="1">
      <alignment horizontal="right" vertical="center"/>
      <protection hidden="1"/>
    </xf>
    <xf numFmtId="4" fontId="17" fillId="3" borderId="10" xfId="1" applyNumberFormat="1" applyFont="1" applyFill="1" applyBorder="1" applyAlignment="1" applyProtection="1">
      <alignment vertical="center"/>
      <protection hidden="1"/>
    </xf>
    <xf numFmtId="4" fontId="16" fillId="3" borderId="17" xfId="1" applyNumberFormat="1" applyFont="1" applyFill="1" applyBorder="1" applyAlignment="1" applyProtection="1">
      <alignment vertical="center"/>
      <protection hidden="1"/>
    </xf>
    <xf numFmtId="4" fontId="16" fillId="3" borderId="18" xfId="1" applyNumberFormat="1" applyFont="1" applyFill="1" applyBorder="1" applyAlignment="1" applyProtection="1">
      <alignment horizontal="right" vertical="center"/>
      <protection hidden="1"/>
    </xf>
    <xf numFmtId="4" fontId="16" fillId="3" borderId="15" xfId="1" applyNumberFormat="1" applyFont="1" applyFill="1" applyBorder="1" applyAlignment="1" applyProtection="1">
      <alignment horizontal="right" vertical="center"/>
      <protection hidden="1"/>
    </xf>
    <xf numFmtId="164" fontId="16" fillId="3" borderId="0" xfId="1" applyNumberFormat="1" applyFont="1" applyFill="1" applyAlignment="1" applyProtection="1">
      <alignment vertical="center"/>
      <protection hidden="1"/>
    </xf>
    <xf numFmtId="44" fontId="11" fillId="5" borderId="0" xfId="7">
      <alignment vertical="center"/>
      <protection hidden="1"/>
    </xf>
    <xf numFmtId="44" fontId="11" fillId="5" borderId="29" xfId="8">
      <alignment vertical="center"/>
      <protection hidden="1"/>
    </xf>
    <xf numFmtId="44" fontId="11" fillId="5" borderId="41" xfId="7" applyBorder="1">
      <alignment vertical="center"/>
      <protection hidden="1"/>
    </xf>
    <xf numFmtId="44" fontId="11" fillId="5" borderId="42" xfId="7" applyBorder="1">
      <alignment vertical="center"/>
      <protection hidden="1"/>
    </xf>
    <xf numFmtId="44" fontId="11" fillId="5" borderId="43" xfId="7" applyBorder="1">
      <alignment vertical="center"/>
      <protection hidden="1"/>
    </xf>
    <xf numFmtId="44" fontId="11" fillId="5" borderId="44" xfId="8" applyBorder="1">
      <alignment vertical="center"/>
      <protection hidden="1"/>
    </xf>
    <xf numFmtId="44" fontId="11" fillId="5" borderId="29" xfId="8" applyBorder="1">
      <alignment vertical="center"/>
      <protection hidden="1"/>
    </xf>
    <xf numFmtId="44" fontId="11" fillId="5" borderId="45" xfId="8" applyBorder="1">
      <alignment vertical="center"/>
      <protection hidden="1"/>
    </xf>
    <xf numFmtId="44" fontId="11" fillId="9" borderId="0" xfId="7" applyFill="1">
      <alignment vertical="center"/>
      <protection hidden="1"/>
    </xf>
    <xf numFmtId="44" fontId="11" fillId="9" borderId="29" xfId="8" applyFill="1">
      <alignment vertical="center"/>
      <protection hidden="1"/>
    </xf>
    <xf numFmtId="43" fontId="9" fillId="3" borderId="0" xfId="1" applyFont="1" applyFill="1" applyAlignment="1" applyProtection="1">
      <alignment vertical="center"/>
      <protection hidden="1"/>
    </xf>
    <xf numFmtId="43" fontId="6" fillId="6" borderId="0" xfId="1" applyFont="1" applyFill="1" applyBorder="1" applyAlignment="1" applyProtection="1">
      <alignment horizontal="center" vertical="center"/>
    </xf>
    <xf numFmtId="0" fontId="8" fillId="10" borderId="48" xfId="2" applyNumberFormat="1" applyFill="1" applyBorder="1" applyAlignment="1" applyProtection="1">
      <alignment horizontal="center" vertical="top"/>
    </xf>
    <xf numFmtId="43" fontId="20" fillId="3" borderId="28" xfId="1" applyFont="1" applyFill="1" applyBorder="1" applyAlignment="1" applyProtection="1">
      <alignment horizontal="center" vertical="top" wrapText="1"/>
      <protection hidden="1"/>
    </xf>
    <xf numFmtId="43" fontId="12" fillId="7" borderId="30" xfId="10" applyAlignment="1">
      <alignment horizontal="center" vertical="center"/>
      <protection hidden="1"/>
    </xf>
    <xf numFmtId="43" fontId="12" fillId="7" borderId="30" xfId="10" applyAlignment="1">
      <alignment horizontal="center" wrapText="1"/>
      <protection hidden="1"/>
    </xf>
    <xf numFmtId="43" fontId="12" fillId="7" borderId="49" xfId="10" applyBorder="1" applyAlignment="1">
      <alignment horizontal="center" wrapText="1"/>
      <protection hidden="1"/>
    </xf>
    <xf numFmtId="43" fontId="12" fillId="7" borderId="50" xfId="10" applyBorder="1" applyAlignment="1">
      <alignment horizontal="center" wrapText="1"/>
      <protection hidden="1"/>
    </xf>
    <xf numFmtId="43" fontId="12" fillId="7" borderId="51" xfId="10" applyBorder="1" applyAlignment="1">
      <alignment horizontal="center" wrapText="1"/>
      <protection hidden="1"/>
    </xf>
    <xf numFmtId="4" fontId="17" fillId="11" borderId="12" xfId="1" applyNumberFormat="1" applyFont="1" applyFill="1" applyBorder="1" applyAlignment="1" applyProtection="1">
      <alignment vertical="center"/>
      <protection hidden="1"/>
    </xf>
    <xf numFmtId="4" fontId="17" fillId="11" borderId="13" xfId="1" applyNumberFormat="1" applyFont="1" applyFill="1" applyBorder="1" applyAlignment="1" applyProtection="1">
      <alignment vertical="center"/>
      <protection hidden="1"/>
    </xf>
    <xf numFmtId="4" fontId="17" fillId="11" borderId="14" xfId="1" applyNumberFormat="1" applyFont="1" applyFill="1" applyBorder="1" applyAlignment="1" applyProtection="1">
      <alignment vertical="center"/>
      <protection hidden="1"/>
    </xf>
    <xf numFmtId="0" fontId="18" fillId="10" borderId="46" xfId="1" applyNumberFormat="1" applyFont="1" applyFill="1" applyBorder="1" applyAlignment="1" applyProtection="1">
      <alignment horizontal="left" vertical="center" wrapText="1"/>
    </xf>
    <xf numFmtId="0" fontId="18" fillId="10" borderId="47" xfId="1" applyNumberFormat="1" applyFont="1" applyFill="1" applyBorder="1" applyAlignment="1" applyProtection="1">
      <alignment horizontal="left" vertical="center" wrapText="1"/>
    </xf>
    <xf numFmtId="43" fontId="20" fillId="3" borderId="28" xfId="1" applyFont="1" applyFill="1" applyBorder="1" applyAlignment="1" applyProtection="1">
      <alignment horizontal="center" vertical="top" wrapText="1"/>
      <protection hidden="1"/>
    </xf>
    <xf numFmtId="0" fontId="17" fillId="3" borderId="0" xfId="1" applyNumberFormat="1" applyFont="1" applyFill="1" applyBorder="1" applyAlignment="1" applyProtection="1">
      <alignment horizontal="left"/>
    </xf>
    <xf numFmtId="43" fontId="16" fillId="3" borderId="3" xfId="1" applyFont="1" applyFill="1" applyBorder="1" applyAlignment="1" applyProtection="1">
      <alignment horizontal="left" vertical="center"/>
      <protection locked="0"/>
    </xf>
    <xf numFmtId="43" fontId="16" fillId="3" borderId="4" xfId="1" applyFont="1" applyFill="1" applyBorder="1" applyAlignment="1" applyProtection="1">
      <alignment horizontal="left" vertical="center"/>
      <protection locked="0"/>
    </xf>
    <xf numFmtId="43" fontId="16" fillId="3" borderId="5" xfId="1" applyFont="1" applyFill="1" applyBorder="1" applyAlignment="1" applyProtection="1">
      <alignment horizontal="left" vertical="center"/>
      <protection locked="0"/>
    </xf>
    <xf numFmtId="0" fontId="17" fillId="3" borderId="0" xfId="1" applyNumberFormat="1" applyFont="1" applyFill="1" applyBorder="1" applyAlignment="1" applyProtection="1">
      <alignment vertical="center"/>
      <protection hidden="1"/>
    </xf>
    <xf numFmtId="0" fontId="17" fillId="3" borderId="27" xfId="1" applyNumberFormat="1" applyFont="1" applyFill="1" applyBorder="1" applyAlignment="1" applyProtection="1">
      <alignment vertical="center"/>
      <protection hidden="1"/>
    </xf>
    <xf numFmtId="0" fontId="14" fillId="3" borderId="32" xfId="15">
      <alignment horizontal="center" vertical="center"/>
      <protection hidden="1"/>
    </xf>
    <xf numFmtId="0" fontId="14" fillId="3" borderId="0" xfId="15" applyBorder="1">
      <alignment horizontal="center" vertical="center"/>
      <protection hidden="1"/>
    </xf>
    <xf numFmtId="44" fontId="16" fillId="0" borderId="35" xfId="7" applyFont="1" applyFill="1" applyBorder="1" applyAlignment="1" applyProtection="1">
      <alignment horizontal="right" vertical="center"/>
      <protection locked="0"/>
    </xf>
    <xf numFmtId="44" fontId="16" fillId="0" borderId="36" xfId="7" applyFont="1" applyFill="1" applyBorder="1" applyAlignment="1" applyProtection="1">
      <alignment horizontal="right" vertical="center"/>
      <protection locked="0"/>
    </xf>
    <xf numFmtId="44" fontId="16" fillId="0" borderId="37" xfId="7" applyFont="1" applyFill="1" applyBorder="1" applyAlignment="1" applyProtection="1">
      <alignment horizontal="right" vertical="center"/>
      <protection locked="0"/>
    </xf>
    <xf numFmtId="44" fontId="16" fillId="0" borderId="38" xfId="8" applyFont="1" applyFill="1" applyBorder="1" applyAlignment="1" applyProtection="1">
      <alignment horizontal="right" vertical="center"/>
      <protection locked="0"/>
    </xf>
    <xf numFmtId="44" fontId="16" fillId="0" borderId="39" xfId="8" applyFont="1" applyFill="1" applyBorder="1" applyAlignment="1" applyProtection="1">
      <alignment horizontal="right" vertical="center"/>
      <protection locked="0"/>
    </xf>
    <xf numFmtId="44" fontId="16" fillId="0" borderId="40" xfId="8" applyFont="1" applyFill="1" applyBorder="1" applyAlignment="1" applyProtection="1">
      <alignment horizontal="right" vertical="center"/>
      <protection locked="0"/>
    </xf>
  </cellXfs>
  <cellStyles count="26">
    <cellStyle name="Background" xfId="6"/>
    <cellStyle name="Banner 1" xfId="7"/>
    <cellStyle name="Banner 2" xfId="8"/>
    <cellStyle name="Column Head 1" xfId="9"/>
    <cellStyle name="Column Head 2" xfId="10"/>
    <cellStyle name="Comma" xfId="1" builtinId="3"/>
    <cellStyle name="Comma (0)" xfId="11"/>
    <cellStyle name="Comma (0) _" xfId="12"/>
    <cellStyle name="Comma (2)" xfId="13"/>
    <cellStyle name="Comma (2) _" xfId="14"/>
    <cellStyle name="Followed Hyperlink" xfId="4" builtinId="9" customBuiltin="1"/>
    <cellStyle name="Header" xfId="15"/>
    <cellStyle name="Heading 3" xfId="5" builtinId="18" customBuiltin="1"/>
    <cellStyle name="Hyperlink" xfId="2" builtinId="8" customBuiltin="1"/>
    <cellStyle name="Locked Text" xfId="16"/>
    <cellStyle name="Normal" xfId="0" builtinId="0" customBuiltin="1"/>
    <cellStyle name="Percent" xfId="3" builtinId="5"/>
    <cellStyle name="Total $ (0)" xfId="17"/>
    <cellStyle name="Total $ (0) _" xfId="18"/>
    <cellStyle name="Total $ (2)" xfId="19"/>
    <cellStyle name="Total $ (2) _" xfId="20"/>
    <cellStyle name="Total (0)" xfId="21"/>
    <cellStyle name="Total (0) _" xfId="22"/>
    <cellStyle name="Total (2)" xfId="23"/>
    <cellStyle name="Total (2) _" xfId="24"/>
    <cellStyle name="Unlocked Text" xfId="25"/>
  </cellStyles>
  <dxfs count="3"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rgb="FF969696"/>
      </font>
    </dxf>
    <dxf>
      <font>
        <b/>
        <i val="0"/>
        <color rgb="FF969696"/>
      </font>
      <fill>
        <patternFill patternType="none">
          <bgColor indexed="6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9</xdr:col>
      <xdr:colOff>552450</xdr:colOff>
      <xdr:row>0</xdr:row>
      <xdr:rowOff>76200</xdr:rowOff>
    </xdr:from>
    <xdr:to>
      <xdr:col>10</xdr:col>
      <xdr:colOff>604725</xdr:colOff>
      <xdr:row>1</xdr:row>
      <xdr:rowOff>188550</xdr:rowOff>
    </xdr:to>
    <xdr:sp macro="[0]!PrintSheet" textlink="">
      <xdr:nvSpPr>
        <xdr:cNvPr id="3" name="Rounded Rectangle 2"/>
        <xdr:cNvSpPr>
          <a:spLocks noChangeAspect="1"/>
        </xdr:cNvSpPr>
      </xdr:nvSpPr>
      <xdr:spPr>
        <a:xfrm>
          <a:off x="5829300" y="76200"/>
          <a:ext cx="900000" cy="360000"/>
        </a:xfrm>
        <a:prstGeom prst="roundRect">
          <a:avLst/>
        </a:prstGeom>
        <a:solidFill>
          <a:schemeClr val="accent1">
            <a:lumMod val="50000"/>
          </a:schemeClr>
        </a:solidFill>
        <a:ln w="15875" cmpd="thickThin">
          <a:noFill/>
          <a:miter lim="800000"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 anchorCtr="1"/>
        <a:lstStyle/>
        <a:p>
          <a:pPr algn="ctr"/>
          <a:r>
            <a:rPr lang="en-AU" sz="800" b="1">
              <a:ln>
                <a:noFill/>
              </a:ln>
              <a:solidFill>
                <a:schemeClr val="lt1"/>
              </a:solidFill>
              <a:latin typeface="Arial" pitchFamily="34" charset="0"/>
              <a:cs typeface="Arial" pitchFamily="34" charset="0"/>
            </a:rPr>
            <a:t>Print Preview 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ato.gov.au/Business/GST/In-detail/Rules-for-specific-transactions/Agent,-consignment-and-progressive-transactions/Hire-purchase,-leasing-and-GST/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autoPageBreaks="0" fitToPage="1"/>
  </sheetPr>
  <dimension ref="A1:Y114"/>
  <sheetViews>
    <sheetView showRowColHeaders="0" showZeros="0" tabSelected="1" zoomScaleNormal="100" workbookViewId="0">
      <pane ySplit="20" topLeftCell="A21" activePane="bottomLeft" state="frozen"/>
      <selection pane="bottomLeft" activeCell="L1" sqref="L1:N1"/>
    </sheetView>
  </sheetViews>
  <sheetFormatPr defaultRowHeight="15" customHeight="1" x14ac:dyDescent="0.2"/>
  <cols>
    <col min="1" max="1" width="3.7109375" style="26" customWidth="1"/>
    <col min="2" max="2" width="0.85546875" style="26" customWidth="1"/>
    <col min="3" max="3" width="2.28515625" style="26" customWidth="1"/>
    <col min="4" max="4" width="8.7109375" style="41" customWidth="1"/>
    <col min="5" max="14" width="12.7109375" style="26" customWidth="1"/>
    <col min="15" max="15" width="2.28515625" style="26" customWidth="1"/>
    <col min="16" max="16" width="0.85546875" style="26" customWidth="1"/>
    <col min="17" max="18" width="3.28515625" style="26" customWidth="1"/>
    <col min="19" max="19" width="10" style="26" hidden="1" customWidth="1"/>
    <col min="20" max="20" width="11.28515625" style="26" hidden="1" customWidth="1"/>
    <col min="21" max="21" width="10" style="26" hidden="1" customWidth="1"/>
    <col min="22" max="22" width="11.42578125" style="26" hidden="1" customWidth="1"/>
    <col min="23" max="23" width="32" style="26" customWidth="1"/>
    <col min="24" max="16384" width="9.140625" style="26"/>
  </cols>
  <sheetData>
    <row r="1" spans="1:24" s="88" customFormat="1" ht="20.100000000000001" customHeight="1" x14ac:dyDescent="0.2">
      <c r="D1" s="90" t="s">
        <v>33</v>
      </c>
      <c r="E1" s="91"/>
      <c r="F1" s="91"/>
      <c r="G1" s="91"/>
      <c r="H1" s="91"/>
      <c r="I1" s="91"/>
      <c r="J1" s="91"/>
      <c r="K1" s="92"/>
      <c r="L1" s="121" t="s">
        <v>31</v>
      </c>
      <c r="M1" s="122"/>
      <c r="N1" s="123"/>
      <c r="S1" s="96" t="s">
        <v>35</v>
      </c>
      <c r="T1" s="96"/>
      <c r="U1" s="96"/>
      <c r="V1" s="96"/>
    </row>
    <row r="2" spans="1:24" s="89" customFormat="1" ht="20.100000000000001" customHeight="1" x14ac:dyDescent="0.2">
      <c r="D2" s="93" t="s">
        <v>49</v>
      </c>
      <c r="E2" s="94"/>
      <c r="F2" s="94"/>
      <c r="G2" s="94"/>
      <c r="H2" s="94"/>
      <c r="I2" s="94"/>
      <c r="J2" s="94"/>
      <c r="K2" s="95"/>
      <c r="L2" s="124" t="s">
        <v>32</v>
      </c>
      <c r="M2" s="125"/>
      <c r="N2" s="126"/>
      <c r="S2" s="97"/>
      <c r="T2" s="97"/>
      <c r="U2" s="97"/>
      <c r="V2" s="97"/>
    </row>
    <row r="3" spans="1:24" s="16" customFormat="1" ht="15" customHeight="1" x14ac:dyDescent="0.2">
      <c r="C3" s="14"/>
      <c r="D3" s="15"/>
      <c r="E3" s="14"/>
      <c r="F3" s="14"/>
      <c r="G3" s="14"/>
      <c r="H3" s="14"/>
      <c r="I3" s="14"/>
      <c r="J3" s="14"/>
      <c r="K3" s="17"/>
      <c r="L3" s="17"/>
      <c r="M3" s="18"/>
      <c r="N3" s="19"/>
      <c r="O3" s="19"/>
      <c r="P3" s="19"/>
      <c r="Q3" s="20"/>
    </row>
    <row r="4" spans="1:24" s="16" customFormat="1" ht="3.95" customHeight="1" x14ac:dyDescent="0.2">
      <c r="C4" s="14"/>
      <c r="D4" s="15"/>
      <c r="E4" s="14"/>
      <c r="F4" s="14"/>
      <c r="G4" s="14"/>
      <c r="H4" s="14"/>
      <c r="I4" s="14"/>
      <c r="J4" s="14"/>
      <c r="K4" s="17"/>
      <c r="L4" s="17"/>
      <c r="M4" s="18"/>
      <c r="N4" s="19"/>
      <c r="O4" s="20"/>
    </row>
    <row r="5" spans="1:24" s="16" customFormat="1" ht="15" customHeight="1" thickBot="1" x14ac:dyDescent="0.25">
      <c r="C5" s="14"/>
      <c r="D5" s="15"/>
      <c r="E5" s="14"/>
      <c r="F5" s="14"/>
      <c r="G5" s="14"/>
      <c r="H5" s="119" t="s">
        <v>34</v>
      </c>
      <c r="I5" s="119"/>
      <c r="J5" s="119"/>
      <c r="K5" s="17"/>
      <c r="L5" s="119" t="s">
        <v>3</v>
      </c>
      <c r="M5" s="119"/>
      <c r="N5" s="119"/>
      <c r="O5" s="20"/>
    </row>
    <row r="6" spans="1:24" s="16" customFormat="1" ht="15" customHeight="1" x14ac:dyDescent="0.2">
      <c r="C6" s="14"/>
      <c r="D6" s="113" t="s">
        <v>0</v>
      </c>
      <c r="E6" s="113"/>
      <c r="F6" s="113"/>
      <c r="G6" s="14"/>
      <c r="H6" s="120"/>
      <c r="I6" s="120"/>
      <c r="J6" s="120"/>
      <c r="K6" s="17"/>
      <c r="L6" s="120"/>
      <c r="M6" s="120"/>
      <c r="N6" s="120"/>
    </row>
    <row r="7" spans="1:24" s="16" customFormat="1" ht="15" customHeight="1" x14ac:dyDescent="0.2">
      <c r="C7" s="14"/>
      <c r="D7" s="114"/>
      <c r="E7" s="115"/>
      <c r="F7" s="116"/>
      <c r="G7" s="14"/>
      <c r="H7" s="102" t="s">
        <v>48</v>
      </c>
      <c r="I7" s="102" t="s">
        <v>22</v>
      </c>
      <c r="J7" s="102" t="s">
        <v>23</v>
      </c>
      <c r="K7" s="17"/>
      <c r="L7" s="102" t="s">
        <v>4</v>
      </c>
      <c r="M7" s="102" t="s">
        <v>1</v>
      </c>
      <c r="N7" s="102" t="s">
        <v>18</v>
      </c>
      <c r="W7" s="99" t="s">
        <v>39</v>
      </c>
    </row>
    <row r="8" spans="1:24" s="16" customFormat="1" ht="15" customHeight="1" x14ac:dyDescent="0.2">
      <c r="C8" s="14"/>
      <c r="D8" s="113" t="s">
        <v>42</v>
      </c>
      <c r="E8" s="113"/>
      <c r="F8" s="113"/>
      <c r="G8" s="14"/>
      <c r="H8" s="21"/>
      <c r="I8" s="22"/>
      <c r="J8" s="107">
        <f>H8*I8</f>
        <v>0</v>
      </c>
      <c r="K8" s="17"/>
      <c r="L8" s="23">
        <f>IF(F14&gt;0,IF(MONTH(F11)&lt;=6,YEAR(F11),YEAR(F11)+1),0)</f>
        <v>0</v>
      </c>
      <c r="M8" s="24">
        <f>SUMIF(S21:S110,"&lt;=" &amp; U9,F21:F110)</f>
        <v>0</v>
      </c>
      <c r="N8" s="25">
        <f>IF(F14&gt;0,IF(F11&gt;0,IF($F$12&lt;=100,$F$12,F12/H13*U9),0),0)</f>
        <v>0</v>
      </c>
      <c r="S8" s="26" t="s">
        <v>8</v>
      </c>
      <c r="T8" s="26"/>
      <c r="U8" s="27">
        <f>MONTH($F$11)</f>
        <v>1</v>
      </c>
      <c r="W8" s="110" t="s">
        <v>40</v>
      </c>
    </row>
    <row r="9" spans="1:24" s="16" customFormat="1" ht="15" customHeight="1" x14ac:dyDescent="0.2">
      <c r="C9" s="14"/>
      <c r="D9" s="114"/>
      <c r="E9" s="115"/>
      <c r="F9" s="116"/>
      <c r="G9" s="14"/>
      <c r="H9" s="28"/>
      <c r="I9" s="29"/>
      <c r="J9" s="108">
        <f>H9*I9</f>
        <v>0</v>
      </c>
      <c r="L9" s="30">
        <f t="shared" ref="L9:L15" si="0">IF(M9&gt;0.01,L8+1,0)</f>
        <v>0</v>
      </c>
      <c r="M9" s="31">
        <f>IF(F11&gt;0,SUMIF($S$21:$S$110,"&lt;=" &amp; U10,$F$21:$F$110)-M8,0)</f>
        <v>0</v>
      </c>
      <c r="N9" s="32">
        <f>IF(F14&gt;0,IF(AND(F12&gt;100,F11&gt;0),IF($H$13&gt;=U10,$F$12/$H$13*12,$F$12-N8),0),0)</f>
        <v>0</v>
      </c>
      <c r="S9" s="26" t="s">
        <v>9</v>
      </c>
      <c r="T9" s="26"/>
      <c r="U9" s="27">
        <f>IF($U$8&lt;=6,6-$U$8+1,6+12-$U$8+1)</f>
        <v>6</v>
      </c>
      <c r="V9" s="33"/>
      <c r="W9" s="111"/>
      <c r="X9" s="14"/>
    </row>
    <row r="10" spans="1:24" ht="15" customHeight="1" x14ac:dyDescent="0.2">
      <c r="D10" s="14"/>
      <c r="E10" s="14"/>
      <c r="F10" s="14"/>
      <c r="G10" s="14"/>
      <c r="H10" s="28"/>
      <c r="I10" s="29"/>
      <c r="J10" s="108">
        <f>H10*I10</f>
        <v>0</v>
      </c>
      <c r="L10" s="30">
        <f t="shared" si="0"/>
        <v>0</v>
      </c>
      <c r="M10" s="31">
        <f>IF(F11&gt;0,SUMIF($S$21:$S$110,"&lt;=" &amp; U11,$F$21:$F$110)-SUM(M8:M9),0)</f>
        <v>0</v>
      </c>
      <c r="N10" s="32">
        <f>IF(F14&gt;0,IF(AND(F12&gt;100,F11&gt;0),IF($H$13&gt;=U11,$F$12/$H$13*12,$F$12-SUM(N8:N9)),0),0)</f>
        <v>0</v>
      </c>
      <c r="S10" s="26" t="s">
        <v>10</v>
      </c>
      <c r="U10" s="27">
        <f t="shared" ref="U10:U16" si="1">U9+12</f>
        <v>18</v>
      </c>
      <c r="V10" s="34"/>
      <c r="W10" s="111"/>
      <c r="X10" s="35"/>
    </row>
    <row r="11" spans="1:24" ht="15" customHeight="1" x14ac:dyDescent="0.2">
      <c r="D11" s="117" t="s">
        <v>25</v>
      </c>
      <c r="E11" s="118"/>
      <c r="F11" s="36"/>
      <c r="G11" s="14"/>
      <c r="H11" s="28"/>
      <c r="I11" s="29"/>
      <c r="J11" s="108">
        <f>H11*I11</f>
        <v>0</v>
      </c>
      <c r="L11" s="30">
        <f t="shared" si="0"/>
        <v>0</v>
      </c>
      <c r="M11" s="31">
        <f>IF(F11&gt;0,SUMIF($S$21:$S$110,"&lt;=" &amp; U12,$F$21:$F$110)-SUM(M8:M10),0)</f>
        <v>0</v>
      </c>
      <c r="N11" s="32">
        <f>IF(F14&gt;0,IF(AND(F12&gt;100,F11&gt;0),IF($H$13&gt;=U12,$F$12/$H$13*12,$F$12-SUM(N8:N10)),0),0)</f>
        <v>0</v>
      </c>
      <c r="S11" s="26" t="s">
        <v>11</v>
      </c>
      <c r="U11" s="27">
        <f t="shared" si="1"/>
        <v>30</v>
      </c>
      <c r="W11" s="111"/>
      <c r="X11" s="14"/>
    </row>
    <row r="12" spans="1:24" ht="15" customHeight="1" x14ac:dyDescent="0.2">
      <c r="D12" s="117" t="s">
        <v>19</v>
      </c>
      <c r="E12" s="118"/>
      <c r="F12" s="37"/>
      <c r="G12" s="14"/>
      <c r="H12" s="38"/>
      <c r="I12" s="39"/>
      <c r="J12" s="109">
        <f>H12*I12</f>
        <v>0</v>
      </c>
      <c r="L12" s="30">
        <f t="shared" si="0"/>
        <v>0</v>
      </c>
      <c r="M12" s="31">
        <f>IF(F11&gt;0,SUMIF($S$21:$S$110,"&lt;=" &amp; U13,$F$21:$F$110)-SUM(M8:M11),0)</f>
        <v>0</v>
      </c>
      <c r="N12" s="32">
        <f>IF(F14&gt;0,IF(AND(F12&gt;100,F11&gt;0),IF($H$13&gt;=U13,$F$12/$H$13*12,$F$12-SUM(N8:N11)),0),0)</f>
        <v>0</v>
      </c>
      <c r="S12" s="26" t="s">
        <v>12</v>
      </c>
      <c r="U12" s="27">
        <f t="shared" si="1"/>
        <v>42</v>
      </c>
      <c r="W12" s="111"/>
      <c r="X12" s="35"/>
    </row>
    <row r="13" spans="1:24" ht="15" customHeight="1" x14ac:dyDescent="0.2">
      <c r="D13" s="40"/>
      <c r="F13" s="41"/>
      <c r="G13" s="14"/>
      <c r="H13" s="4">
        <f>SUM(H8:H12)</f>
        <v>0</v>
      </c>
      <c r="I13" s="42" t="s">
        <v>45</v>
      </c>
      <c r="J13" s="5">
        <f>SUM(J8:J12)</f>
        <v>0</v>
      </c>
      <c r="L13" s="30">
        <f t="shared" si="0"/>
        <v>0</v>
      </c>
      <c r="M13" s="31">
        <f>IF($F$11&gt;0,SUMIF($S$21:$S$110,"&lt;=" &amp; U14,$F$21:$F$110)-SUM(M8:M12),0)</f>
        <v>0</v>
      </c>
      <c r="N13" s="32">
        <f>IF($F$14&gt;0,IF(AND($F$12&gt;100,$F$11&gt;0),IF($H$13&gt;=U14,$F$12/$H$13*12,$F$12-SUM(N8:N12)),0),0)</f>
        <v>0</v>
      </c>
      <c r="S13" s="26" t="s">
        <v>13</v>
      </c>
      <c r="U13" s="27">
        <f t="shared" si="1"/>
        <v>54</v>
      </c>
      <c r="V13" s="43"/>
      <c r="W13" s="111"/>
      <c r="X13" s="35"/>
    </row>
    <row r="14" spans="1:24" ht="15" customHeight="1" x14ac:dyDescent="0.2">
      <c r="A14" s="16"/>
      <c r="B14" s="16"/>
      <c r="D14" s="44" t="s">
        <v>26</v>
      </c>
      <c r="F14" s="45">
        <f>IF(AND(J14&gt;0,J15&gt;0,J13&gt;J14),IF(S21=1,IRR(T20:T110,0.01),0)+IF(S22=1,IRR(T21:T110,0.01),0)+IF(S23=1,IRR(T22:T110,0.01),0),0)</f>
        <v>0</v>
      </c>
      <c r="G14" s="14"/>
      <c r="I14" s="42" t="s">
        <v>24</v>
      </c>
      <c r="J14" s="1"/>
      <c r="L14" s="30">
        <f t="shared" si="0"/>
        <v>0</v>
      </c>
      <c r="M14" s="31">
        <f>IF($F$11&gt;0,SUMIF($S$21:$S$110,"&lt;=" &amp; U15,$F$21:$F$110)-SUM(M8:M13),0)</f>
        <v>0</v>
      </c>
      <c r="N14" s="32">
        <f>IF($F$14&gt;0,IF(AND($F$12&gt;100,$F$11&gt;0),IF($H$13&gt;=U15,$F$12/$H$13*12,$F$12-SUM(N8:N13)),0),0)</f>
        <v>0</v>
      </c>
      <c r="S14" s="26" t="s">
        <v>14</v>
      </c>
      <c r="U14" s="27">
        <f t="shared" si="1"/>
        <v>66</v>
      </c>
      <c r="W14" s="100" t="s">
        <v>41</v>
      </c>
    </row>
    <row r="15" spans="1:24" ht="15" customHeight="1" x14ac:dyDescent="0.2">
      <c r="A15" s="16"/>
      <c r="B15" s="16"/>
      <c r="D15" s="46" t="s">
        <v>27</v>
      </c>
      <c r="F15" s="47">
        <f>IF(F14&lt;&gt;0,EFFECT(F14*12,12),0)</f>
        <v>0</v>
      </c>
      <c r="G15" s="14"/>
      <c r="I15" s="48" t="str">
        <f>IF(J13&gt;=J14,"Interest Paid","Borrowings Exceed Repayments")</f>
        <v>Interest Paid</v>
      </c>
      <c r="J15" s="6">
        <f>IF(J14&gt;J13,"Error",J13-J14)</f>
        <v>0</v>
      </c>
      <c r="L15" s="30">
        <f t="shared" si="0"/>
        <v>0</v>
      </c>
      <c r="M15" s="31">
        <f>IF($F$11&gt;0,SUMIF($S$21:$S$110,"&lt;=" &amp; U16,$F$21:$F$110)-SUM(M8:M14),0)</f>
        <v>0</v>
      </c>
      <c r="N15" s="32">
        <f>IF($F$14&gt;0,IF(AND($F$12&gt;100,$F$11&gt;0),IF($H$13&gt;=U16,$F$12/$H$13*12,$F$12-SUM(N8:N14)),0),0)</f>
        <v>0</v>
      </c>
      <c r="S15" s="35" t="s">
        <v>46</v>
      </c>
      <c r="U15" s="27">
        <f t="shared" si="1"/>
        <v>78</v>
      </c>
      <c r="V15" s="35"/>
      <c r="W15" s="49"/>
    </row>
    <row r="16" spans="1:24" ht="15" customHeight="1" x14ac:dyDescent="0.2">
      <c r="A16" s="16"/>
      <c r="B16" s="16"/>
      <c r="D16" s="46"/>
      <c r="F16" s="47"/>
      <c r="G16" s="14"/>
      <c r="I16" s="48"/>
      <c r="J16" s="48"/>
      <c r="L16" s="50" t="s">
        <v>7</v>
      </c>
      <c r="M16" s="7">
        <f>SUM(M8:M15)</f>
        <v>0</v>
      </c>
      <c r="N16" s="8">
        <f>SUM(N8:N15)</f>
        <v>0</v>
      </c>
      <c r="S16" s="35" t="s">
        <v>47</v>
      </c>
      <c r="U16" s="27">
        <f t="shared" si="1"/>
        <v>90</v>
      </c>
      <c r="V16" s="35"/>
      <c r="W16" s="49"/>
    </row>
    <row r="17" spans="1:25" ht="15" customHeight="1" x14ac:dyDescent="0.2">
      <c r="A17" s="16"/>
      <c r="B17" s="16"/>
      <c r="D17" s="46"/>
      <c r="F17" s="47"/>
      <c r="G17" s="14"/>
      <c r="I17" s="48"/>
      <c r="J17" s="48"/>
      <c r="L17" s="51"/>
      <c r="M17" s="51"/>
      <c r="N17" s="51"/>
      <c r="S17" s="35"/>
      <c r="U17" s="35"/>
      <c r="V17" s="35"/>
      <c r="W17" s="49"/>
    </row>
    <row r="18" spans="1:25" ht="15" customHeight="1" x14ac:dyDescent="0.2">
      <c r="A18" s="52"/>
      <c r="B18" s="52"/>
      <c r="D18" s="26"/>
      <c r="H18" s="35"/>
      <c r="I18" s="35"/>
      <c r="J18" s="35"/>
      <c r="K18" s="35"/>
      <c r="L18" s="53"/>
      <c r="M18" s="53"/>
      <c r="N18" s="53"/>
      <c r="S18" s="54"/>
      <c r="Y18" s="35"/>
    </row>
    <row r="19" spans="1:25" s="52" customFormat="1" ht="20.100000000000001" customHeight="1" x14ac:dyDescent="0.2">
      <c r="D19" s="112" t="s">
        <v>36</v>
      </c>
      <c r="E19" s="112"/>
      <c r="F19" s="112"/>
      <c r="G19" s="112"/>
      <c r="H19" s="112"/>
      <c r="I19" s="112" t="s">
        <v>37</v>
      </c>
      <c r="J19" s="112"/>
      <c r="K19" s="112"/>
      <c r="L19" s="112" t="s">
        <v>38</v>
      </c>
      <c r="M19" s="112"/>
      <c r="N19" s="101" t="s">
        <v>18</v>
      </c>
      <c r="S19" s="26"/>
      <c r="T19" s="55" t="s">
        <v>28</v>
      </c>
    </row>
    <row r="20" spans="1:25" s="56" customFormat="1" ht="24.95" customHeight="1" x14ac:dyDescent="0.2">
      <c r="A20" s="52"/>
      <c r="B20" s="52"/>
      <c r="D20" s="104" t="s">
        <v>16</v>
      </c>
      <c r="E20" s="105" t="s">
        <v>20</v>
      </c>
      <c r="F20" s="105" t="s">
        <v>30</v>
      </c>
      <c r="G20" s="105" t="s">
        <v>29</v>
      </c>
      <c r="H20" s="106" t="s">
        <v>21</v>
      </c>
      <c r="I20" s="104" t="s">
        <v>15</v>
      </c>
      <c r="J20" s="105" t="s">
        <v>2</v>
      </c>
      <c r="K20" s="106" t="s">
        <v>43</v>
      </c>
      <c r="L20" s="104" t="s">
        <v>2</v>
      </c>
      <c r="M20" s="106" t="s">
        <v>44</v>
      </c>
      <c r="N20" s="103" t="s">
        <v>17</v>
      </c>
      <c r="S20" s="57" t="s">
        <v>5</v>
      </c>
      <c r="T20" s="58">
        <f>IF(D21&gt;0,-J14,0)</f>
        <v>0</v>
      </c>
    </row>
    <row r="21" spans="1:25" ht="15" customHeight="1" x14ac:dyDescent="0.2">
      <c r="D21" s="59">
        <f>IF(AND($F$11&gt;0,$J$14&gt;0),IF(MONTH($F$11)=1,EOMONTH($F$11,0),0)+IF(MONTH($F$11)=4,EOMONTH($F$11,0),0)+IF(MONTH($F$11)=7,EOMONTH($F$11,0),0)+IF(MONTH($F$11)=10,EOMONTH($F$11,0),0),0)</f>
        <v>0</v>
      </c>
      <c r="E21" s="60">
        <f>IF(D21&gt;0,J14,0)</f>
        <v>0</v>
      </c>
      <c r="F21" s="60">
        <f t="shared" ref="F21:F52" si="2">IF(D21&gt;0,E21*$F$14,0)</f>
        <v>0</v>
      </c>
      <c r="G21" s="60">
        <f>IF(T21&gt;0,T21,0)</f>
        <v>0</v>
      </c>
      <c r="H21" s="61">
        <f>IF(D21&gt;0,ROUND(E21+F21-G21,8),0)</f>
        <v>0</v>
      </c>
      <c r="I21" s="62">
        <f>IF(D21&gt;0,J13-G21,0)</f>
        <v>0</v>
      </c>
      <c r="J21" s="60">
        <f t="shared" ref="J21:J52" si="3">IF(I21&gt;0,SUM(G22:G33),0)</f>
        <v>0</v>
      </c>
      <c r="K21" s="61">
        <f>IF(I21&gt;J21,I21-J21,0)</f>
        <v>0</v>
      </c>
      <c r="L21" s="62">
        <f>IF(I21&gt;0,SUM(F22:F33),0)</f>
        <v>0</v>
      </c>
      <c r="M21" s="61">
        <f>IF(I21&gt;0,SUM(F34:$F$110),0)</f>
        <v>0</v>
      </c>
      <c r="N21" s="63">
        <f>IF(AND(J14&gt;0,S21&gt;0,S21&lt;=$H$13),$F$12/$H$13,0)</f>
        <v>0</v>
      </c>
      <c r="P21" s="34"/>
      <c r="S21" s="64">
        <f>IF(D21&gt;0,1,0)</f>
        <v>0</v>
      </c>
      <c r="T21" s="58">
        <f>IF(AND(S21&gt;0,S21&lt;=$H$8),$I$8,0)+IF(AND(S21&gt;0,S21&gt;$H$8,S21&lt;=$H$8+$H$9),$I$9,0)+IF(AND(S21&gt;0,S21&gt;$H$8+$H$9,S21&lt;=SUM($H$8:$H$10)),$I$10,0)+IF(AND(S21&gt;0,S21&gt;SUM($H$8:$H$10),S21&lt;=SUM($H$8:$H$11)),$I$11,0)+IF(AND(S21&gt;0,S21&gt;SUM($H$8:$H$11),S21&lt;=SUM($H$8:$H$12)),$I$12,0)+IF(S22=1,-J14,0)</f>
        <v>0</v>
      </c>
    </row>
    <row r="22" spans="1:25" ht="15" customHeight="1" x14ac:dyDescent="0.2">
      <c r="D22" s="65">
        <f>IF(AND(F11&gt;0,D21&gt;0,$J$14&gt;0),EOMONTH(D21,1),IF(MONTH($F$11)=2,EOMONTH($F$11,0),0)+IF(MONTH($F$11)=5,EOMONTH($F$11,0),0)+IF(MONTH($F$11)=8,EOMONTH($F$11,0),0)+IF(MONTH($F$11)=11,EOMONTH($F$11,0),0))</f>
        <v>0</v>
      </c>
      <c r="E22" s="66">
        <f>IF(H21&gt;0.01,H21,IF(D22&gt;0,J14,0))</f>
        <v>0</v>
      </c>
      <c r="F22" s="66">
        <f t="shared" si="2"/>
        <v>0</v>
      </c>
      <c r="G22" s="66">
        <f>IF(T22&gt;0,T22,0)</f>
        <v>0</v>
      </c>
      <c r="H22" s="67">
        <f>IF(D22&gt;0,ROUND(E22+F22-G22,8),0)</f>
        <v>0</v>
      </c>
      <c r="I22" s="68">
        <f>IF(I21&gt;0,I21-G22,IF(D22&gt;0,J13-G22,0))</f>
        <v>0</v>
      </c>
      <c r="J22" s="66">
        <f t="shared" si="3"/>
        <v>0</v>
      </c>
      <c r="K22" s="67">
        <f t="shared" ref="K22:K86" si="4">IF(I22&gt;J22,I22-J22,0)</f>
        <v>0</v>
      </c>
      <c r="L22" s="68">
        <f>IF(I22&gt;0,SUM(F23:F34),0)</f>
        <v>0</v>
      </c>
      <c r="M22" s="67">
        <f>IF(I22&gt;0,SUM(F35:F110),0)</f>
        <v>0</v>
      </c>
      <c r="N22" s="69">
        <f>IF(AND(J14&gt;0,S22&gt;0,S22&lt;=$H$13),$F$12/$H$13,0)</f>
        <v>0</v>
      </c>
      <c r="P22" s="34"/>
      <c r="S22" s="64">
        <f>IF(S21&gt;0,S21+1,IF(D22&gt;0,1,0))</f>
        <v>0</v>
      </c>
      <c r="T22" s="58">
        <f>IF(AND(S22&gt;0,S22&lt;=$H$8),$I$8,0)+IF(AND(S22&gt;0,S22&gt;$H$8,S22&lt;=$H$8+$H$9),$I$9,0)+IF(AND(S22&gt;0,S22&gt;$H$8+$H$9,S22&lt;=SUM($H$8:$H$10)),$I$10,0)+IF(AND(S22&gt;0,S22&gt;SUM($H$8:$H$10),S22&lt;=SUM($H$8:$H$11)),$I$11,0)+IF(AND(S22&gt;0,S22&gt;SUM($H$8:$H$11),S22&lt;=SUM($H$8:$H$12)),$I$12,0)+IF(S23=1,-J14,0)</f>
        <v>0</v>
      </c>
    </row>
    <row r="23" spans="1:25" ht="15" customHeight="1" x14ac:dyDescent="0.2">
      <c r="D23" s="70">
        <f>IF(AND(F11&gt;0,D22&gt;0,$J$14&gt;0),EOMONTH(D22,1),IF(MONTH($F$11)=3,EOMONTH($F$11,0),0)+IF(MONTH($F$11)=6,EOMONTH($F$11,0),0)+IF(MONTH($F$11)=9,EOMONTH($F$11,0),0)+IF(MONTH($F$11)=12,EOMONTH($F$11,0),0))</f>
        <v>0</v>
      </c>
      <c r="E23" s="71">
        <f>IF(H22&gt;0.01,H22,IF(D23&gt;0,$J$14,0))</f>
        <v>0</v>
      </c>
      <c r="F23" s="71">
        <f t="shared" si="2"/>
        <v>0</v>
      </c>
      <c r="G23" s="71">
        <f>IF(T23&gt;0,T23,0)</f>
        <v>0</v>
      </c>
      <c r="H23" s="72">
        <f>IF(D23&gt;0,ROUND(E23+F23-G23,8),0)</f>
        <v>0</v>
      </c>
      <c r="I23" s="73">
        <f>IF(I22&gt;0,I22-G23,IF(J14&gt;0,J13-G23,0))</f>
        <v>0</v>
      </c>
      <c r="J23" s="71">
        <f t="shared" si="3"/>
        <v>0</v>
      </c>
      <c r="K23" s="72">
        <f t="shared" si="4"/>
        <v>0</v>
      </c>
      <c r="L23" s="73">
        <f t="shared" ref="L23:L86" si="5">SUM(F24:F35)</f>
        <v>0</v>
      </c>
      <c r="M23" s="72">
        <f>SUM(F36:F86)</f>
        <v>0</v>
      </c>
      <c r="N23" s="74">
        <f>IF(AND(J14&gt;0,S23&gt;0,S23&lt;=$H$13),$F$12/$H$13,0)</f>
        <v>0</v>
      </c>
      <c r="P23" s="34"/>
      <c r="S23" s="64">
        <f>IF(S22&gt;0,S22+1,IF(D23&gt;0,1,0))</f>
        <v>0</v>
      </c>
      <c r="T23" s="58">
        <f t="shared" ref="T23:T54" si="6">IF(AND(S23&gt;0,S23&lt;=$H$8),$I$8,0)+IF(AND(S23&gt;0,S23&gt;$H$8,S23&lt;=$H$8+$H$9),$I$9,0)+IF(AND(S23&gt;0,S23&gt;$H$8+$H$9,S23&lt;=SUM($H$8:$H$10)),$I$10,0)+IF(AND(S23&gt;0,S23&gt;SUM($H$8:$H$10),S23&lt;=SUM($H$8:$H$11)),$I$11,0)+IF(AND(S23&gt;0,S23&gt;SUM($H$8:$H$11),S23&lt;=SUM($H$8:$H$12)),$I$12,0)</f>
        <v>0</v>
      </c>
    </row>
    <row r="24" spans="1:25" ht="15" customHeight="1" x14ac:dyDescent="0.2">
      <c r="D24" s="59">
        <f>IF(AND($F$11&gt;0,$J$14&gt;0),IF(S24&lt;=$H$13,EOMONTH(D23,1),0),0)</f>
        <v>0</v>
      </c>
      <c r="E24" s="60">
        <f>IF(AND(H23&gt;0.01,D24&gt;0),H23,0)</f>
        <v>0</v>
      </c>
      <c r="F24" s="60">
        <f t="shared" si="2"/>
        <v>0</v>
      </c>
      <c r="G24" s="60">
        <f t="shared" ref="G24:G55" si="7">IF(AND(T24&gt;0,$J$14&gt;0),T24,0)</f>
        <v>0</v>
      </c>
      <c r="H24" s="61">
        <f>IF(D24&gt;0,ROUND(E24+F24-G24,8),0)</f>
        <v>0</v>
      </c>
      <c r="I24" s="75">
        <f t="shared" ref="I24:I55" si="8">I23-G24</f>
        <v>0</v>
      </c>
      <c r="J24" s="60">
        <f t="shared" si="3"/>
        <v>0</v>
      </c>
      <c r="K24" s="61">
        <f t="shared" si="4"/>
        <v>0</v>
      </c>
      <c r="L24" s="62">
        <f t="shared" si="5"/>
        <v>0</v>
      </c>
      <c r="M24" s="61">
        <f>SUM(F37:$F$110)</f>
        <v>0</v>
      </c>
      <c r="N24" s="63">
        <f t="shared" ref="N24:N87" si="9">IF(AND($J$14&gt;0,S24&gt;0,S24&lt;=$H$13),$F$12/$H$13,0)</f>
        <v>0</v>
      </c>
      <c r="P24" s="34"/>
      <c r="S24" s="64">
        <f t="shared" ref="S24:S55" si="10">IF($F$11&gt;0,S23+1,0)</f>
        <v>0</v>
      </c>
      <c r="T24" s="58">
        <f t="shared" si="6"/>
        <v>0</v>
      </c>
      <c r="V24" s="3" t="str">
        <f>IF(D24&gt;0,0,"blank")</f>
        <v>blank</v>
      </c>
    </row>
    <row r="25" spans="1:25" ht="15" customHeight="1" x14ac:dyDescent="0.2">
      <c r="D25" s="65">
        <f>IF(AND($F$11&gt;0,$J$14&gt;0),IF(S25&lt;=$H$13,EOMONTH(D24,1),0),0)</f>
        <v>0</v>
      </c>
      <c r="E25" s="66">
        <f t="shared" ref="E25:E88" si="11">IF(AND(H24&gt;0.01,D25&gt;0),H24,0)</f>
        <v>0</v>
      </c>
      <c r="F25" s="66">
        <f t="shared" si="2"/>
        <v>0</v>
      </c>
      <c r="G25" s="66">
        <f t="shared" si="7"/>
        <v>0</v>
      </c>
      <c r="H25" s="67">
        <f t="shared" ref="H25:H88" si="12">IF(D25&gt;0,ROUND(E25+F25-G25,8),0)</f>
        <v>0</v>
      </c>
      <c r="I25" s="76">
        <f t="shared" si="8"/>
        <v>0</v>
      </c>
      <c r="J25" s="66">
        <f t="shared" si="3"/>
        <v>0</v>
      </c>
      <c r="K25" s="67">
        <f t="shared" si="4"/>
        <v>0</v>
      </c>
      <c r="L25" s="68">
        <f t="shared" si="5"/>
        <v>0</v>
      </c>
      <c r="M25" s="67">
        <f>SUM(F38:$F$110)</f>
        <v>0</v>
      </c>
      <c r="N25" s="69">
        <f t="shared" si="9"/>
        <v>0</v>
      </c>
      <c r="P25" s="34"/>
      <c r="S25" s="64">
        <f t="shared" si="10"/>
        <v>0</v>
      </c>
      <c r="T25" s="58">
        <f t="shared" si="6"/>
        <v>0</v>
      </c>
      <c r="V25" s="3" t="str">
        <f t="shared" ref="V25:V88" si="13">IF(D25&gt;0,0,"blank")</f>
        <v>blank</v>
      </c>
    </row>
    <row r="26" spans="1:25" ht="15" customHeight="1" x14ac:dyDescent="0.2">
      <c r="D26" s="77">
        <f>IF(AND($F$11&gt;0,$J$14&gt;0),IF(S26&lt;=$H$13,EOMONTH(D25,1),0),0)</f>
        <v>0</v>
      </c>
      <c r="E26" s="78">
        <f t="shared" si="11"/>
        <v>0</v>
      </c>
      <c r="F26" s="78">
        <f t="shared" si="2"/>
        <v>0</v>
      </c>
      <c r="G26" s="78">
        <f t="shared" si="7"/>
        <v>0</v>
      </c>
      <c r="H26" s="79">
        <f t="shared" si="12"/>
        <v>0</v>
      </c>
      <c r="I26" s="80">
        <f t="shared" si="8"/>
        <v>0</v>
      </c>
      <c r="J26" s="78">
        <f t="shared" si="3"/>
        <v>0</v>
      </c>
      <c r="K26" s="79">
        <f t="shared" si="4"/>
        <v>0</v>
      </c>
      <c r="L26" s="81">
        <f t="shared" si="5"/>
        <v>0</v>
      </c>
      <c r="M26" s="79">
        <f>SUM(F39:$F$110)</f>
        <v>0</v>
      </c>
      <c r="N26" s="82">
        <f t="shared" si="9"/>
        <v>0</v>
      </c>
      <c r="P26" s="34"/>
      <c r="S26" s="64">
        <f t="shared" si="10"/>
        <v>0</v>
      </c>
      <c r="T26" s="58">
        <f t="shared" si="6"/>
        <v>0</v>
      </c>
      <c r="V26" s="3" t="str">
        <f t="shared" si="13"/>
        <v>blank</v>
      </c>
    </row>
    <row r="27" spans="1:25" ht="15" customHeight="1" x14ac:dyDescent="0.2">
      <c r="D27" s="59">
        <f t="shared" ref="D27:D58" si="14">IF(AND($J$14&gt;0,$F$11&gt;0),IF(S27&lt;=$H$13,EOMONTH(D26,1),0),0)</f>
        <v>0</v>
      </c>
      <c r="E27" s="60">
        <f t="shared" si="11"/>
        <v>0</v>
      </c>
      <c r="F27" s="60">
        <f t="shared" si="2"/>
        <v>0</v>
      </c>
      <c r="G27" s="60">
        <f t="shared" si="7"/>
        <v>0</v>
      </c>
      <c r="H27" s="61">
        <f t="shared" si="12"/>
        <v>0</v>
      </c>
      <c r="I27" s="75">
        <f t="shared" si="8"/>
        <v>0</v>
      </c>
      <c r="J27" s="60">
        <f t="shared" si="3"/>
        <v>0</v>
      </c>
      <c r="K27" s="61">
        <f t="shared" si="4"/>
        <v>0</v>
      </c>
      <c r="L27" s="62">
        <f t="shared" si="5"/>
        <v>0</v>
      </c>
      <c r="M27" s="61">
        <f>SUM(F40:$F$110)</f>
        <v>0</v>
      </c>
      <c r="N27" s="63">
        <f t="shared" si="9"/>
        <v>0</v>
      </c>
      <c r="P27" s="34"/>
      <c r="S27" s="64">
        <f t="shared" si="10"/>
        <v>0</v>
      </c>
      <c r="T27" s="58">
        <f t="shared" si="6"/>
        <v>0</v>
      </c>
      <c r="V27" s="3" t="str">
        <f t="shared" si="13"/>
        <v>blank</v>
      </c>
    </row>
    <row r="28" spans="1:25" ht="15" customHeight="1" x14ac:dyDescent="0.2">
      <c r="D28" s="65">
        <f t="shared" si="14"/>
        <v>0</v>
      </c>
      <c r="E28" s="66">
        <f t="shared" si="11"/>
        <v>0</v>
      </c>
      <c r="F28" s="66">
        <f t="shared" si="2"/>
        <v>0</v>
      </c>
      <c r="G28" s="66">
        <f t="shared" si="7"/>
        <v>0</v>
      </c>
      <c r="H28" s="67">
        <f t="shared" si="12"/>
        <v>0</v>
      </c>
      <c r="I28" s="76">
        <f t="shared" si="8"/>
        <v>0</v>
      </c>
      <c r="J28" s="66">
        <f t="shared" si="3"/>
        <v>0</v>
      </c>
      <c r="K28" s="67">
        <f t="shared" si="4"/>
        <v>0</v>
      </c>
      <c r="L28" s="68">
        <f t="shared" si="5"/>
        <v>0</v>
      </c>
      <c r="M28" s="67">
        <f>SUM(F41:$F$110)</f>
        <v>0</v>
      </c>
      <c r="N28" s="69">
        <f t="shared" si="9"/>
        <v>0</v>
      </c>
      <c r="P28" s="34"/>
      <c r="S28" s="64">
        <f t="shared" si="10"/>
        <v>0</v>
      </c>
      <c r="T28" s="58">
        <f t="shared" si="6"/>
        <v>0</v>
      </c>
      <c r="V28" s="3" t="str">
        <f t="shared" si="13"/>
        <v>blank</v>
      </c>
    </row>
    <row r="29" spans="1:25" ht="15" customHeight="1" x14ac:dyDescent="0.2">
      <c r="D29" s="70">
        <f t="shared" si="14"/>
        <v>0</v>
      </c>
      <c r="E29" s="71">
        <f t="shared" si="11"/>
        <v>0</v>
      </c>
      <c r="F29" s="71">
        <f t="shared" si="2"/>
        <v>0</v>
      </c>
      <c r="G29" s="71">
        <f t="shared" si="7"/>
        <v>0</v>
      </c>
      <c r="H29" s="72">
        <f t="shared" si="12"/>
        <v>0</v>
      </c>
      <c r="I29" s="83">
        <f t="shared" si="8"/>
        <v>0</v>
      </c>
      <c r="J29" s="71">
        <f t="shared" si="3"/>
        <v>0</v>
      </c>
      <c r="K29" s="72">
        <f t="shared" si="4"/>
        <v>0</v>
      </c>
      <c r="L29" s="73">
        <f t="shared" si="5"/>
        <v>0</v>
      </c>
      <c r="M29" s="72">
        <f>SUM(F42:$F$110)</f>
        <v>0</v>
      </c>
      <c r="N29" s="74">
        <f t="shared" si="9"/>
        <v>0</v>
      </c>
      <c r="P29" s="34"/>
      <c r="S29" s="64">
        <f t="shared" si="10"/>
        <v>0</v>
      </c>
      <c r="T29" s="58">
        <f t="shared" si="6"/>
        <v>0</v>
      </c>
      <c r="V29" s="3" t="str">
        <f t="shared" si="13"/>
        <v>blank</v>
      </c>
    </row>
    <row r="30" spans="1:25" ht="15" customHeight="1" x14ac:dyDescent="0.2">
      <c r="D30" s="59">
        <f t="shared" si="14"/>
        <v>0</v>
      </c>
      <c r="E30" s="60">
        <f t="shared" si="11"/>
        <v>0</v>
      </c>
      <c r="F30" s="60">
        <f t="shared" si="2"/>
        <v>0</v>
      </c>
      <c r="G30" s="60">
        <f t="shared" si="7"/>
        <v>0</v>
      </c>
      <c r="H30" s="61">
        <f t="shared" si="12"/>
        <v>0</v>
      </c>
      <c r="I30" s="75">
        <f t="shared" si="8"/>
        <v>0</v>
      </c>
      <c r="J30" s="60">
        <f t="shared" si="3"/>
        <v>0</v>
      </c>
      <c r="K30" s="61">
        <f t="shared" si="4"/>
        <v>0</v>
      </c>
      <c r="L30" s="62">
        <f t="shared" si="5"/>
        <v>0</v>
      </c>
      <c r="M30" s="61">
        <f>SUM(F43:$F$110)</f>
        <v>0</v>
      </c>
      <c r="N30" s="63">
        <f t="shared" si="9"/>
        <v>0</v>
      </c>
      <c r="P30" s="34"/>
      <c r="S30" s="64">
        <f t="shared" si="10"/>
        <v>0</v>
      </c>
      <c r="T30" s="58">
        <f t="shared" si="6"/>
        <v>0</v>
      </c>
      <c r="V30" s="3" t="str">
        <f t="shared" si="13"/>
        <v>blank</v>
      </c>
    </row>
    <row r="31" spans="1:25" ht="15" customHeight="1" x14ac:dyDescent="0.2">
      <c r="D31" s="65">
        <f t="shared" si="14"/>
        <v>0</v>
      </c>
      <c r="E31" s="66">
        <f t="shared" si="11"/>
        <v>0</v>
      </c>
      <c r="F31" s="66">
        <f t="shared" si="2"/>
        <v>0</v>
      </c>
      <c r="G31" s="66">
        <f t="shared" si="7"/>
        <v>0</v>
      </c>
      <c r="H31" s="67">
        <f t="shared" si="12"/>
        <v>0</v>
      </c>
      <c r="I31" s="76">
        <f t="shared" si="8"/>
        <v>0</v>
      </c>
      <c r="J31" s="66">
        <f t="shared" si="3"/>
        <v>0</v>
      </c>
      <c r="K31" s="67">
        <f t="shared" si="4"/>
        <v>0</v>
      </c>
      <c r="L31" s="68">
        <f t="shared" si="5"/>
        <v>0</v>
      </c>
      <c r="M31" s="67">
        <f>SUM(F44:$F$110)</f>
        <v>0</v>
      </c>
      <c r="N31" s="69">
        <f t="shared" si="9"/>
        <v>0</v>
      </c>
      <c r="P31" s="34"/>
      <c r="S31" s="64">
        <f t="shared" si="10"/>
        <v>0</v>
      </c>
      <c r="T31" s="58">
        <f t="shared" si="6"/>
        <v>0</v>
      </c>
      <c r="V31" s="3" t="str">
        <f t="shared" si="13"/>
        <v>blank</v>
      </c>
    </row>
    <row r="32" spans="1:25" ht="15" customHeight="1" x14ac:dyDescent="0.2">
      <c r="D32" s="77">
        <f t="shared" si="14"/>
        <v>0</v>
      </c>
      <c r="E32" s="78">
        <f t="shared" si="11"/>
        <v>0</v>
      </c>
      <c r="F32" s="78">
        <f t="shared" si="2"/>
        <v>0</v>
      </c>
      <c r="G32" s="78">
        <f t="shared" si="7"/>
        <v>0</v>
      </c>
      <c r="H32" s="79">
        <f t="shared" si="12"/>
        <v>0</v>
      </c>
      <c r="I32" s="80">
        <f t="shared" si="8"/>
        <v>0</v>
      </c>
      <c r="J32" s="78">
        <f t="shared" si="3"/>
        <v>0</v>
      </c>
      <c r="K32" s="79">
        <f t="shared" si="4"/>
        <v>0</v>
      </c>
      <c r="L32" s="81">
        <f t="shared" si="5"/>
        <v>0</v>
      </c>
      <c r="M32" s="79">
        <f>SUM(F45:$F$110)</f>
        <v>0</v>
      </c>
      <c r="N32" s="82">
        <f t="shared" si="9"/>
        <v>0</v>
      </c>
      <c r="P32" s="34"/>
      <c r="S32" s="64">
        <f t="shared" si="10"/>
        <v>0</v>
      </c>
      <c r="T32" s="58">
        <f t="shared" si="6"/>
        <v>0</v>
      </c>
      <c r="V32" s="3" t="str">
        <f t="shared" si="13"/>
        <v>blank</v>
      </c>
    </row>
    <row r="33" spans="4:22" ht="15" customHeight="1" x14ac:dyDescent="0.2">
      <c r="D33" s="59">
        <f t="shared" si="14"/>
        <v>0</v>
      </c>
      <c r="E33" s="60">
        <f t="shared" si="11"/>
        <v>0</v>
      </c>
      <c r="F33" s="60">
        <f t="shared" si="2"/>
        <v>0</v>
      </c>
      <c r="G33" s="60">
        <f t="shared" si="7"/>
        <v>0</v>
      </c>
      <c r="H33" s="61">
        <f t="shared" si="12"/>
        <v>0</v>
      </c>
      <c r="I33" s="75">
        <f t="shared" si="8"/>
        <v>0</v>
      </c>
      <c r="J33" s="60">
        <f t="shared" si="3"/>
        <v>0</v>
      </c>
      <c r="K33" s="61">
        <f t="shared" si="4"/>
        <v>0</v>
      </c>
      <c r="L33" s="62">
        <f t="shared" si="5"/>
        <v>0</v>
      </c>
      <c r="M33" s="61">
        <f>SUM(F46:$F$110)</f>
        <v>0</v>
      </c>
      <c r="N33" s="63">
        <f t="shared" si="9"/>
        <v>0</v>
      </c>
      <c r="P33" s="34"/>
      <c r="S33" s="64">
        <f t="shared" si="10"/>
        <v>0</v>
      </c>
      <c r="T33" s="58">
        <f t="shared" si="6"/>
        <v>0</v>
      </c>
      <c r="V33" s="3" t="str">
        <f t="shared" si="13"/>
        <v>blank</v>
      </c>
    </row>
    <row r="34" spans="4:22" ht="15" customHeight="1" x14ac:dyDescent="0.2">
      <c r="D34" s="65">
        <f t="shared" si="14"/>
        <v>0</v>
      </c>
      <c r="E34" s="66">
        <f t="shared" si="11"/>
        <v>0</v>
      </c>
      <c r="F34" s="66">
        <f t="shared" si="2"/>
        <v>0</v>
      </c>
      <c r="G34" s="66">
        <f t="shared" si="7"/>
        <v>0</v>
      </c>
      <c r="H34" s="67">
        <f t="shared" si="12"/>
        <v>0</v>
      </c>
      <c r="I34" s="76">
        <f t="shared" si="8"/>
        <v>0</v>
      </c>
      <c r="J34" s="66">
        <f t="shared" si="3"/>
        <v>0</v>
      </c>
      <c r="K34" s="67">
        <f t="shared" si="4"/>
        <v>0</v>
      </c>
      <c r="L34" s="68">
        <f t="shared" si="5"/>
        <v>0</v>
      </c>
      <c r="M34" s="67">
        <f>SUM(F47:$F$110)</f>
        <v>0</v>
      </c>
      <c r="N34" s="69">
        <f t="shared" si="9"/>
        <v>0</v>
      </c>
      <c r="P34" s="34"/>
      <c r="S34" s="64">
        <f t="shared" si="10"/>
        <v>0</v>
      </c>
      <c r="T34" s="58">
        <f t="shared" si="6"/>
        <v>0</v>
      </c>
      <c r="V34" s="3" t="str">
        <f t="shared" si="13"/>
        <v>blank</v>
      </c>
    </row>
    <row r="35" spans="4:22" ht="15" customHeight="1" x14ac:dyDescent="0.2">
      <c r="D35" s="70">
        <f t="shared" si="14"/>
        <v>0</v>
      </c>
      <c r="E35" s="71">
        <f t="shared" si="11"/>
        <v>0</v>
      </c>
      <c r="F35" s="71">
        <f t="shared" si="2"/>
        <v>0</v>
      </c>
      <c r="G35" s="71">
        <f t="shared" si="7"/>
        <v>0</v>
      </c>
      <c r="H35" s="72">
        <f t="shared" si="12"/>
        <v>0</v>
      </c>
      <c r="I35" s="83">
        <f t="shared" si="8"/>
        <v>0</v>
      </c>
      <c r="J35" s="71">
        <f t="shared" si="3"/>
        <v>0</v>
      </c>
      <c r="K35" s="72">
        <f t="shared" si="4"/>
        <v>0</v>
      </c>
      <c r="L35" s="73">
        <f t="shared" si="5"/>
        <v>0</v>
      </c>
      <c r="M35" s="72">
        <f>SUM(F48:$F$110)</f>
        <v>0</v>
      </c>
      <c r="N35" s="74">
        <f t="shared" si="9"/>
        <v>0</v>
      </c>
      <c r="P35" s="34"/>
      <c r="S35" s="64">
        <f t="shared" si="10"/>
        <v>0</v>
      </c>
      <c r="T35" s="58">
        <f t="shared" si="6"/>
        <v>0</v>
      </c>
      <c r="V35" s="3" t="str">
        <f t="shared" si="13"/>
        <v>blank</v>
      </c>
    </row>
    <row r="36" spans="4:22" ht="15" customHeight="1" x14ac:dyDescent="0.2">
      <c r="D36" s="59">
        <f t="shared" si="14"/>
        <v>0</v>
      </c>
      <c r="E36" s="60">
        <f t="shared" si="11"/>
        <v>0</v>
      </c>
      <c r="F36" s="60">
        <f t="shared" si="2"/>
        <v>0</v>
      </c>
      <c r="G36" s="60">
        <f t="shared" si="7"/>
        <v>0</v>
      </c>
      <c r="H36" s="61">
        <f t="shared" si="12"/>
        <v>0</v>
      </c>
      <c r="I36" s="75">
        <f t="shared" si="8"/>
        <v>0</v>
      </c>
      <c r="J36" s="60">
        <f t="shared" si="3"/>
        <v>0</v>
      </c>
      <c r="K36" s="61">
        <f t="shared" si="4"/>
        <v>0</v>
      </c>
      <c r="L36" s="62">
        <f t="shared" si="5"/>
        <v>0</v>
      </c>
      <c r="M36" s="61">
        <f>SUM(F49:$F$110)</f>
        <v>0</v>
      </c>
      <c r="N36" s="63">
        <f t="shared" si="9"/>
        <v>0</v>
      </c>
      <c r="P36" s="34"/>
      <c r="S36" s="64">
        <f t="shared" si="10"/>
        <v>0</v>
      </c>
      <c r="T36" s="58">
        <f t="shared" si="6"/>
        <v>0</v>
      </c>
      <c r="V36" s="3" t="str">
        <f t="shared" si="13"/>
        <v>blank</v>
      </c>
    </row>
    <row r="37" spans="4:22" ht="15" customHeight="1" x14ac:dyDescent="0.2">
      <c r="D37" s="65">
        <f t="shared" si="14"/>
        <v>0</v>
      </c>
      <c r="E37" s="66">
        <f t="shared" si="11"/>
        <v>0</v>
      </c>
      <c r="F37" s="66">
        <f t="shared" si="2"/>
        <v>0</v>
      </c>
      <c r="G37" s="66">
        <f t="shared" si="7"/>
        <v>0</v>
      </c>
      <c r="H37" s="67">
        <f t="shared" si="12"/>
        <v>0</v>
      </c>
      <c r="I37" s="76">
        <f t="shared" si="8"/>
        <v>0</v>
      </c>
      <c r="J37" s="66">
        <f t="shared" si="3"/>
        <v>0</v>
      </c>
      <c r="K37" s="67">
        <f t="shared" si="4"/>
        <v>0</v>
      </c>
      <c r="L37" s="68">
        <f t="shared" si="5"/>
        <v>0</v>
      </c>
      <c r="M37" s="67">
        <f>SUM(F50:$F$110)</f>
        <v>0</v>
      </c>
      <c r="N37" s="69">
        <f t="shared" si="9"/>
        <v>0</v>
      </c>
      <c r="P37" s="34"/>
      <c r="S37" s="64">
        <f t="shared" si="10"/>
        <v>0</v>
      </c>
      <c r="T37" s="58">
        <f t="shared" si="6"/>
        <v>0</v>
      </c>
      <c r="V37" s="3" t="str">
        <f t="shared" si="13"/>
        <v>blank</v>
      </c>
    </row>
    <row r="38" spans="4:22" ht="15" customHeight="1" x14ac:dyDescent="0.2">
      <c r="D38" s="77">
        <f t="shared" si="14"/>
        <v>0</v>
      </c>
      <c r="E38" s="78">
        <f t="shared" si="11"/>
        <v>0</v>
      </c>
      <c r="F38" s="78">
        <f t="shared" si="2"/>
        <v>0</v>
      </c>
      <c r="G38" s="78">
        <f t="shared" si="7"/>
        <v>0</v>
      </c>
      <c r="H38" s="79">
        <f t="shared" si="12"/>
        <v>0</v>
      </c>
      <c r="I38" s="80">
        <f t="shared" si="8"/>
        <v>0</v>
      </c>
      <c r="J38" s="78">
        <f t="shared" si="3"/>
        <v>0</v>
      </c>
      <c r="K38" s="79">
        <f t="shared" si="4"/>
        <v>0</v>
      </c>
      <c r="L38" s="81">
        <f t="shared" si="5"/>
        <v>0</v>
      </c>
      <c r="M38" s="79">
        <f>SUM(F51:$F$110)</f>
        <v>0</v>
      </c>
      <c r="N38" s="82">
        <f t="shared" si="9"/>
        <v>0</v>
      </c>
      <c r="P38" s="34"/>
      <c r="S38" s="64">
        <f t="shared" si="10"/>
        <v>0</v>
      </c>
      <c r="T38" s="58">
        <f t="shared" si="6"/>
        <v>0</v>
      </c>
      <c r="V38" s="3" t="str">
        <f t="shared" si="13"/>
        <v>blank</v>
      </c>
    </row>
    <row r="39" spans="4:22" ht="15" customHeight="1" x14ac:dyDescent="0.2">
      <c r="D39" s="59">
        <f t="shared" si="14"/>
        <v>0</v>
      </c>
      <c r="E39" s="60">
        <f t="shared" si="11"/>
        <v>0</v>
      </c>
      <c r="F39" s="60">
        <f t="shared" si="2"/>
        <v>0</v>
      </c>
      <c r="G39" s="60">
        <f t="shared" si="7"/>
        <v>0</v>
      </c>
      <c r="H39" s="61">
        <f t="shared" si="12"/>
        <v>0</v>
      </c>
      <c r="I39" s="75">
        <f t="shared" si="8"/>
        <v>0</v>
      </c>
      <c r="J39" s="60">
        <f t="shared" si="3"/>
        <v>0</v>
      </c>
      <c r="K39" s="61">
        <f t="shared" si="4"/>
        <v>0</v>
      </c>
      <c r="L39" s="62">
        <f t="shared" si="5"/>
        <v>0</v>
      </c>
      <c r="M39" s="61">
        <f>SUM(F52:$F$110)</f>
        <v>0</v>
      </c>
      <c r="N39" s="63">
        <f t="shared" si="9"/>
        <v>0</v>
      </c>
      <c r="P39" s="34"/>
      <c r="S39" s="64">
        <f t="shared" si="10"/>
        <v>0</v>
      </c>
      <c r="T39" s="58">
        <f t="shared" si="6"/>
        <v>0</v>
      </c>
      <c r="V39" s="3" t="str">
        <f t="shared" si="13"/>
        <v>blank</v>
      </c>
    </row>
    <row r="40" spans="4:22" ht="15" customHeight="1" x14ac:dyDescent="0.2">
      <c r="D40" s="65">
        <f t="shared" si="14"/>
        <v>0</v>
      </c>
      <c r="E40" s="66">
        <f t="shared" si="11"/>
        <v>0</v>
      </c>
      <c r="F40" s="66">
        <f t="shared" si="2"/>
        <v>0</v>
      </c>
      <c r="G40" s="66">
        <f t="shared" si="7"/>
        <v>0</v>
      </c>
      <c r="H40" s="67">
        <f t="shared" si="12"/>
        <v>0</v>
      </c>
      <c r="I40" s="76">
        <f t="shared" si="8"/>
        <v>0</v>
      </c>
      <c r="J40" s="66">
        <f t="shared" si="3"/>
        <v>0</v>
      </c>
      <c r="K40" s="67">
        <f t="shared" si="4"/>
        <v>0</v>
      </c>
      <c r="L40" s="68">
        <f t="shared" si="5"/>
        <v>0</v>
      </c>
      <c r="M40" s="67">
        <f>SUM(F53:$F$110)</f>
        <v>0</v>
      </c>
      <c r="N40" s="69">
        <f t="shared" si="9"/>
        <v>0</v>
      </c>
      <c r="P40" s="34"/>
      <c r="S40" s="64">
        <f t="shared" si="10"/>
        <v>0</v>
      </c>
      <c r="T40" s="58">
        <f t="shared" si="6"/>
        <v>0</v>
      </c>
      <c r="V40" s="3" t="str">
        <f t="shared" si="13"/>
        <v>blank</v>
      </c>
    </row>
    <row r="41" spans="4:22" ht="15" customHeight="1" x14ac:dyDescent="0.2">
      <c r="D41" s="70">
        <f t="shared" si="14"/>
        <v>0</v>
      </c>
      <c r="E41" s="71">
        <f t="shared" si="11"/>
        <v>0</v>
      </c>
      <c r="F41" s="71">
        <f t="shared" si="2"/>
        <v>0</v>
      </c>
      <c r="G41" s="71">
        <f t="shared" si="7"/>
        <v>0</v>
      </c>
      <c r="H41" s="72">
        <f t="shared" si="12"/>
        <v>0</v>
      </c>
      <c r="I41" s="83">
        <f t="shared" si="8"/>
        <v>0</v>
      </c>
      <c r="J41" s="71">
        <f t="shared" si="3"/>
        <v>0</v>
      </c>
      <c r="K41" s="72">
        <f t="shared" si="4"/>
        <v>0</v>
      </c>
      <c r="L41" s="73">
        <f t="shared" si="5"/>
        <v>0</v>
      </c>
      <c r="M41" s="72">
        <f>SUM(F54:$F$110)</f>
        <v>0</v>
      </c>
      <c r="N41" s="74">
        <f t="shared" si="9"/>
        <v>0</v>
      </c>
      <c r="P41" s="34"/>
      <c r="S41" s="64">
        <f t="shared" si="10"/>
        <v>0</v>
      </c>
      <c r="T41" s="58">
        <f t="shared" si="6"/>
        <v>0</v>
      </c>
      <c r="V41" s="3" t="str">
        <f t="shared" si="13"/>
        <v>blank</v>
      </c>
    </row>
    <row r="42" spans="4:22" ht="15" customHeight="1" x14ac:dyDescent="0.2">
      <c r="D42" s="59">
        <f t="shared" si="14"/>
        <v>0</v>
      </c>
      <c r="E42" s="60">
        <f t="shared" si="11"/>
        <v>0</v>
      </c>
      <c r="F42" s="60">
        <f t="shared" si="2"/>
        <v>0</v>
      </c>
      <c r="G42" s="60">
        <f t="shared" si="7"/>
        <v>0</v>
      </c>
      <c r="H42" s="61">
        <f t="shared" si="12"/>
        <v>0</v>
      </c>
      <c r="I42" s="75">
        <f t="shared" si="8"/>
        <v>0</v>
      </c>
      <c r="J42" s="60">
        <f t="shared" si="3"/>
        <v>0</v>
      </c>
      <c r="K42" s="61">
        <f t="shared" si="4"/>
        <v>0</v>
      </c>
      <c r="L42" s="62">
        <f t="shared" si="5"/>
        <v>0</v>
      </c>
      <c r="M42" s="61">
        <f>SUM(F55:$F$110)</f>
        <v>0</v>
      </c>
      <c r="N42" s="63">
        <f t="shared" si="9"/>
        <v>0</v>
      </c>
      <c r="P42" s="34"/>
      <c r="S42" s="64">
        <f t="shared" si="10"/>
        <v>0</v>
      </c>
      <c r="T42" s="58">
        <f t="shared" si="6"/>
        <v>0</v>
      </c>
      <c r="V42" s="3" t="str">
        <f t="shared" si="13"/>
        <v>blank</v>
      </c>
    </row>
    <row r="43" spans="4:22" ht="15" customHeight="1" x14ac:dyDescent="0.2">
      <c r="D43" s="65">
        <f t="shared" si="14"/>
        <v>0</v>
      </c>
      <c r="E43" s="66">
        <f t="shared" si="11"/>
        <v>0</v>
      </c>
      <c r="F43" s="66">
        <f t="shared" si="2"/>
        <v>0</v>
      </c>
      <c r="G43" s="66">
        <f t="shared" si="7"/>
        <v>0</v>
      </c>
      <c r="H43" s="67">
        <f t="shared" si="12"/>
        <v>0</v>
      </c>
      <c r="I43" s="76">
        <f t="shared" si="8"/>
        <v>0</v>
      </c>
      <c r="J43" s="66">
        <f t="shared" si="3"/>
        <v>0</v>
      </c>
      <c r="K43" s="67">
        <f t="shared" si="4"/>
        <v>0</v>
      </c>
      <c r="L43" s="68">
        <f t="shared" si="5"/>
        <v>0</v>
      </c>
      <c r="M43" s="67">
        <f>SUM(F56:$F$110)</f>
        <v>0</v>
      </c>
      <c r="N43" s="69">
        <f t="shared" si="9"/>
        <v>0</v>
      </c>
      <c r="P43" s="34"/>
      <c r="S43" s="64">
        <f t="shared" si="10"/>
        <v>0</v>
      </c>
      <c r="T43" s="58">
        <f t="shared" si="6"/>
        <v>0</v>
      </c>
      <c r="V43" s="3" t="str">
        <f t="shared" si="13"/>
        <v>blank</v>
      </c>
    </row>
    <row r="44" spans="4:22" ht="15" customHeight="1" x14ac:dyDescent="0.2">
      <c r="D44" s="77">
        <f t="shared" si="14"/>
        <v>0</v>
      </c>
      <c r="E44" s="78">
        <f t="shared" si="11"/>
        <v>0</v>
      </c>
      <c r="F44" s="78">
        <f t="shared" si="2"/>
        <v>0</v>
      </c>
      <c r="G44" s="78">
        <f t="shared" si="7"/>
        <v>0</v>
      </c>
      <c r="H44" s="79">
        <f t="shared" si="12"/>
        <v>0</v>
      </c>
      <c r="I44" s="80">
        <f t="shared" si="8"/>
        <v>0</v>
      </c>
      <c r="J44" s="78">
        <f t="shared" si="3"/>
        <v>0</v>
      </c>
      <c r="K44" s="79">
        <f t="shared" si="4"/>
        <v>0</v>
      </c>
      <c r="L44" s="81">
        <f t="shared" si="5"/>
        <v>0</v>
      </c>
      <c r="M44" s="79">
        <f>SUM(F57:$F$110)</f>
        <v>0</v>
      </c>
      <c r="N44" s="82">
        <f t="shared" si="9"/>
        <v>0</v>
      </c>
      <c r="P44" s="34"/>
      <c r="S44" s="64">
        <f t="shared" si="10"/>
        <v>0</v>
      </c>
      <c r="T44" s="58">
        <f t="shared" si="6"/>
        <v>0</v>
      </c>
      <c r="V44" s="3" t="str">
        <f t="shared" si="13"/>
        <v>blank</v>
      </c>
    </row>
    <row r="45" spans="4:22" ht="15" customHeight="1" x14ac:dyDescent="0.2">
      <c r="D45" s="59">
        <f t="shared" si="14"/>
        <v>0</v>
      </c>
      <c r="E45" s="60">
        <f t="shared" si="11"/>
        <v>0</v>
      </c>
      <c r="F45" s="60">
        <f t="shared" si="2"/>
        <v>0</v>
      </c>
      <c r="G45" s="60">
        <f t="shared" si="7"/>
        <v>0</v>
      </c>
      <c r="H45" s="61">
        <f t="shared" si="12"/>
        <v>0</v>
      </c>
      <c r="I45" s="75">
        <f t="shared" si="8"/>
        <v>0</v>
      </c>
      <c r="J45" s="60">
        <f t="shared" si="3"/>
        <v>0</v>
      </c>
      <c r="K45" s="61">
        <f t="shared" si="4"/>
        <v>0</v>
      </c>
      <c r="L45" s="62">
        <f t="shared" si="5"/>
        <v>0</v>
      </c>
      <c r="M45" s="61">
        <f>SUM(F58:$F$110)</f>
        <v>0</v>
      </c>
      <c r="N45" s="63">
        <f t="shared" si="9"/>
        <v>0</v>
      </c>
      <c r="P45" s="34"/>
      <c r="S45" s="64">
        <f t="shared" si="10"/>
        <v>0</v>
      </c>
      <c r="T45" s="58">
        <f t="shared" si="6"/>
        <v>0</v>
      </c>
      <c r="V45" s="3" t="str">
        <f t="shared" si="13"/>
        <v>blank</v>
      </c>
    </row>
    <row r="46" spans="4:22" ht="15" customHeight="1" x14ac:dyDescent="0.2">
      <c r="D46" s="65">
        <f t="shared" si="14"/>
        <v>0</v>
      </c>
      <c r="E46" s="66">
        <f t="shared" si="11"/>
        <v>0</v>
      </c>
      <c r="F46" s="66">
        <f t="shared" si="2"/>
        <v>0</v>
      </c>
      <c r="G46" s="66">
        <f t="shared" si="7"/>
        <v>0</v>
      </c>
      <c r="H46" s="67">
        <f t="shared" si="12"/>
        <v>0</v>
      </c>
      <c r="I46" s="76">
        <f t="shared" si="8"/>
        <v>0</v>
      </c>
      <c r="J46" s="66">
        <f t="shared" si="3"/>
        <v>0</v>
      </c>
      <c r="K46" s="67">
        <f t="shared" si="4"/>
        <v>0</v>
      </c>
      <c r="L46" s="68">
        <f t="shared" si="5"/>
        <v>0</v>
      </c>
      <c r="M46" s="67">
        <f>SUM(F59:$F$110)</f>
        <v>0</v>
      </c>
      <c r="N46" s="69">
        <f t="shared" si="9"/>
        <v>0</v>
      </c>
      <c r="P46" s="34"/>
      <c r="S46" s="64">
        <f t="shared" si="10"/>
        <v>0</v>
      </c>
      <c r="T46" s="58">
        <f t="shared" si="6"/>
        <v>0</v>
      </c>
      <c r="V46" s="3" t="str">
        <f t="shared" si="13"/>
        <v>blank</v>
      </c>
    </row>
    <row r="47" spans="4:22" ht="15" customHeight="1" x14ac:dyDescent="0.2">
      <c r="D47" s="70">
        <f t="shared" si="14"/>
        <v>0</v>
      </c>
      <c r="E47" s="71">
        <f t="shared" si="11"/>
        <v>0</v>
      </c>
      <c r="F47" s="71">
        <f t="shared" si="2"/>
        <v>0</v>
      </c>
      <c r="G47" s="71">
        <f t="shared" si="7"/>
        <v>0</v>
      </c>
      <c r="H47" s="72">
        <f t="shared" si="12"/>
        <v>0</v>
      </c>
      <c r="I47" s="83">
        <f t="shared" si="8"/>
        <v>0</v>
      </c>
      <c r="J47" s="71">
        <f t="shared" si="3"/>
        <v>0</v>
      </c>
      <c r="K47" s="72">
        <f t="shared" si="4"/>
        <v>0</v>
      </c>
      <c r="L47" s="73">
        <f t="shared" si="5"/>
        <v>0</v>
      </c>
      <c r="M47" s="72">
        <f>SUM(F60:$F$110)</f>
        <v>0</v>
      </c>
      <c r="N47" s="74">
        <f t="shared" si="9"/>
        <v>0</v>
      </c>
      <c r="P47" s="34"/>
      <c r="S47" s="64">
        <f t="shared" si="10"/>
        <v>0</v>
      </c>
      <c r="T47" s="58">
        <f t="shared" si="6"/>
        <v>0</v>
      </c>
      <c r="V47" s="3" t="str">
        <f t="shared" si="13"/>
        <v>blank</v>
      </c>
    </row>
    <row r="48" spans="4:22" ht="15" customHeight="1" x14ac:dyDescent="0.2">
      <c r="D48" s="59">
        <f t="shared" si="14"/>
        <v>0</v>
      </c>
      <c r="E48" s="60">
        <f t="shared" si="11"/>
        <v>0</v>
      </c>
      <c r="F48" s="60">
        <f t="shared" si="2"/>
        <v>0</v>
      </c>
      <c r="G48" s="60">
        <f t="shared" si="7"/>
        <v>0</v>
      </c>
      <c r="H48" s="61">
        <f t="shared" si="12"/>
        <v>0</v>
      </c>
      <c r="I48" s="75">
        <f t="shared" si="8"/>
        <v>0</v>
      </c>
      <c r="J48" s="60">
        <f t="shared" si="3"/>
        <v>0</v>
      </c>
      <c r="K48" s="61">
        <f t="shared" si="4"/>
        <v>0</v>
      </c>
      <c r="L48" s="62">
        <f t="shared" si="5"/>
        <v>0</v>
      </c>
      <c r="M48" s="61">
        <f>SUM(F61:$F$110)</f>
        <v>0</v>
      </c>
      <c r="N48" s="63">
        <f t="shared" si="9"/>
        <v>0</v>
      </c>
      <c r="P48" s="34"/>
      <c r="S48" s="64">
        <f t="shared" si="10"/>
        <v>0</v>
      </c>
      <c r="T48" s="58">
        <f t="shared" si="6"/>
        <v>0</v>
      </c>
      <c r="V48" s="3" t="str">
        <f t="shared" si="13"/>
        <v>blank</v>
      </c>
    </row>
    <row r="49" spans="4:22" ht="15" customHeight="1" x14ac:dyDescent="0.2">
      <c r="D49" s="65">
        <f t="shared" si="14"/>
        <v>0</v>
      </c>
      <c r="E49" s="66">
        <f t="shared" si="11"/>
        <v>0</v>
      </c>
      <c r="F49" s="66">
        <f t="shared" si="2"/>
        <v>0</v>
      </c>
      <c r="G49" s="66">
        <f t="shared" si="7"/>
        <v>0</v>
      </c>
      <c r="H49" s="67">
        <f t="shared" si="12"/>
        <v>0</v>
      </c>
      <c r="I49" s="76">
        <f t="shared" si="8"/>
        <v>0</v>
      </c>
      <c r="J49" s="66">
        <f t="shared" si="3"/>
        <v>0</v>
      </c>
      <c r="K49" s="67">
        <f t="shared" si="4"/>
        <v>0</v>
      </c>
      <c r="L49" s="68">
        <f t="shared" si="5"/>
        <v>0</v>
      </c>
      <c r="M49" s="67">
        <f>SUM(F62:$F$110)</f>
        <v>0</v>
      </c>
      <c r="N49" s="69">
        <f t="shared" si="9"/>
        <v>0</v>
      </c>
      <c r="P49" s="34"/>
      <c r="S49" s="64">
        <f t="shared" si="10"/>
        <v>0</v>
      </c>
      <c r="T49" s="58">
        <f t="shared" si="6"/>
        <v>0</v>
      </c>
      <c r="V49" s="3" t="str">
        <f t="shared" si="13"/>
        <v>blank</v>
      </c>
    </row>
    <row r="50" spans="4:22" ht="15" customHeight="1" x14ac:dyDescent="0.2">
      <c r="D50" s="77">
        <f t="shared" si="14"/>
        <v>0</v>
      </c>
      <c r="E50" s="78">
        <f t="shared" si="11"/>
        <v>0</v>
      </c>
      <c r="F50" s="78">
        <f t="shared" si="2"/>
        <v>0</v>
      </c>
      <c r="G50" s="78">
        <f t="shared" si="7"/>
        <v>0</v>
      </c>
      <c r="H50" s="79">
        <f t="shared" si="12"/>
        <v>0</v>
      </c>
      <c r="I50" s="80">
        <f t="shared" si="8"/>
        <v>0</v>
      </c>
      <c r="J50" s="78">
        <f t="shared" si="3"/>
        <v>0</v>
      </c>
      <c r="K50" s="79">
        <f t="shared" si="4"/>
        <v>0</v>
      </c>
      <c r="L50" s="81">
        <f t="shared" si="5"/>
        <v>0</v>
      </c>
      <c r="M50" s="79">
        <f>SUM(F63:$F$110)</f>
        <v>0</v>
      </c>
      <c r="N50" s="82">
        <f t="shared" si="9"/>
        <v>0</v>
      </c>
      <c r="P50" s="34"/>
      <c r="S50" s="64">
        <f t="shared" si="10"/>
        <v>0</v>
      </c>
      <c r="T50" s="58">
        <f t="shared" si="6"/>
        <v>0</v>
      </c>
      <c r="V50" s="3" t="str">
        <f t="shared" si="13"/>
        <v>blank</v>
      </c>
    </row>
    <row r="51" spans="4:22" ht="15" customHeight="1" x14ac:dyDescent="0.2">
      <c r="D51" s="59">
        <f t="shared" si="14"/>
        <v>0</v>
      </c>
      <c r="E51" s="60">
        <f t="shared" si="11"/>
        <v>0</v>
      </c>
      <c r="F51" s="60">
        <f t="shared" si="2"/>
        <v>0</v>
      </c>
      <c r="G51" s="60">
        <f t="shared" si="7"/>
        <v>0</v>
      </c>
      <c r="H51" s="61">
        <f t="shared" si="12"/>
        <v>0</v>
      </c>
      <c r="I51" s="75">
        <f t="shared" si="8"/>
        <v>0</v>
      </c>
      <c r="J51" s="60">
        <f t="shared" si="3"/>
        <v>0</v>
      </c>
      <c r="K51" s="61">
        <f t="shared" si="4"/>
        <v>0</v>
      </c>
      <c r="L51" s="62">
        <f t="shared" si="5"/>
        <v>0</v>
      </c>
      <c r="M51" s="61">
        <f>SUM(F64:$F$110)</f>
        <v>0</v>
      </c>
      <c r="N51" s="63">
        <f t="shared" si="9"/>
        <v>0</v>
      </c>
      <c r="P51" s="34"/>
      <c r="S51" s="64">
        <f t="shared" si="10"/>
        <v>0</v>
      </c>
      <c r="T51" s="58">
        <f t="shared" si="6"/>
        <v>0</v>
      </c>
      <c r="V51" s="3" t="str">
        <f t="shared" si="13"/>
        <v>blank</v>
      </c>
    </row>
    <row r="52" spans="4:22" ht="15" customHeight="1" x14ac:dyDescent="0.2">
      <c r="D52" s="65">
        <f t="shared" si="14"/>
        <v>0</v>
      </c>
      <c r="E52" s="66">
        <f t="shared" si="11"/>
        <v>0</v>
      </c>
      <c r="F52" s="66">
        <f t="shared" si="2"/>
        <v>0</v>
      </c>
      <c r="G52" s="66">
        <f t="shared" si="7"/>
        <v>0</v>
      </c>
      <c r="H52" s="67">
        <f t="shared" si="12"/>
        <v>0</v>
      </c>
      <c r="I52" s="76">
        <f t="shared" si="8"/>
        <v>0</v>
      </c>
      <c r="J52" s="66">
        <f t="shared" si="3"/>
        <v>0</v>
      </c>
      <c r="K52" s="67">
        <f t="shared" si="4"/>
        <v>0</v>
      </c>
      <c r="L52" s="68">
        <f t="shared" si="5"/>
        <v>0</v>
      </c>
      <c r="M52" s="67">
        <f>SUM(F65:$F$110)</f>
        <v>0</v>
      </c>
      <c r="N52" s="69">
        <f t="shared" si="9"/>
        <v>0</v>
      </c>
      <c r="P52" s="34"/>
      <c r="S52" s="64">
        <f t="shared" si="10"/>
        <v>0</v>
      </c>
      <c r="T52" s="58">
        <f t="shared" si="6"/>
        <v>0</v>
      </c>
      <c r="V52" s="3" t="str">
        <f t="shared" si="13"/>
        <v>blank</v>
      </c>
    </row>
    <row r="53" spans="4:22" ht="15" customHeight="1" x14ac:dyDescent="0.2">
      <c r="D53" s="70">
        <f t="shared" si="14"/>
        <v>0</v>
      </c>
      <c r="E53" s="71">
        <f t="shared" si="11"/>
        <v>0</v>
      </c>
      <c r="F53" s="71">
        <f t="shared" ref="F53:F84" si="15">IF(D53&gt;0,E53*$F$14,0)</f>
        <v>0</v>
      </c>
      <c r="G53" s="71">
        <f t="shared" si="7"/>
        <v>0</v>
      </c>
      <c r="H53" s="72">
        <f t="shared" si="12"/>
        <v>0</v>
      </c>
      <c r="I53" s="83">
        <f t="shared" si="8"/>
        <v>0</v>
      </c>
      <c r="J53" s="71">
        <f t="shared" ref="J53:J98" si="16">IF(I53&gt;0,SUM(G54:G65),0)</f>
        <v>0</v>
      </c>
      <c r="K53" s="72">
        <f t="shared" si="4"/>
        <v>0</v>
      </c>
      <c r="L53" s="73">
        <f t="shared" si="5"/>
        <v>0</v>
      </c>
      <c r="M53" s="72">
        <f>SUM(F66:$F$110)</f>
        <v>0</v>
      </c>
      <c r="N53" s="74">
        <f t="shared" si="9"/>
        <v>0</v>
      </c>
      <c r="P53" s="34"/>
      <c r="S53" s="64">
        <f t="shared" si="10"/>
        <v>0</v>
      </c>
      <c r="T53" s="58">
        <f t="shared" si="6"/>
        <v>0</v>
      </c>
      <c r="V53" s="3" t="str">
        <f t="shared" si="13"/>
        <v>blank</v>
      </c>
    </row>
    <row r="54" spans="4:22" ht="15" customHeight="1" x14ac:dyDescent="0.2">
      <c r="D54" s="59">
        <f t="shared" si="14"/>
        <v>0</v>
      </c>
      <c r="E54" s="60">
        <f t="shared" si="11"/>
        <v>0</v>
      </c>
      <c r="F54" s="60">
        <f t="shared" si="15"/>
        <v>0</v>
      </c>
      <c r="G54" s="60">
        <f t="shared" si="7"/>
        <v>0</v>
      </c>
      <c r="H54" s="61">
        <f t="shared" si="12"/>
        <v>0</v>
      </c>
      <c r="I54" s="75">
        <f t="shared" si="8"/>
        <v>0</v>
      </c>
      <c r="J54" s="60">
        <f t="shared" si="16"/>
        <v>0</v>
      </c>
      <c r="K54" s="61">
        <f t="shared" si="4"/>
        <v>0</v>
      </c>
      <c r="L54" s="62">
        <f t="shared" si="5"/>
        <v>0</v>
      </c>
      <c r="M54" s="61">
        <f>SUM(F67:$F$110)</f>
        <v>0</v>
      </c>
      <c r="N54" s="63">
        <f t="shared" si="9"/>
        <v>0</v>
      </c>
      <c r="P54" s="34"/>
      <c r="S54" s="64">
        <f t="shared" si="10"/>
        <v>0</v>
      </c>
      <c r="T54" s="58">
        <f t="shared" si="6"/>
        <v>0</v>
      </c>
      <c r="V54" s="3" t="str">
        <f t="shared" si="13"/>
        <v>blank</v>
      </c>
    </row>
    <row r="55" spans="4:22" ht="15" customHeight="1" x14ac:dyDescent="0.2">
      <c r="D55" s="65">
        <f t="shared" si="14"/>
        <v>0</v>
      </c>
      <c r="E55" s="66">
        <f t="shared" si="11"/>
        <v>0</v>
      </c>
      <c r="F55" s="66">
        <f t="shared" si="15"/>
        <v>0</v>
      </c>
      <c r="G55" s="66">
        <f t="shared" si="7"/>
        <v>0</v>
      </c>
      <c r="H55" s="67">
        <f t="shared" si="12"/>
        <v>0</v>
      </c>
      <c r="I55" s="76">
        <f t="shared" si="8"/>
        <v>0</v>
      </c>
      <c r="J55" s="66">
        <f t="shared" si="16"/>
        <v>0</v>
      </c>
      <c r="K55" s="67">
        <f t="shared" si="4"/>
        <v>0</v>
      </c>
      <c r="L55" s="68">
        <f t="shared" si="5"/>
        <v>0</v>
      </c>
      <c r="M55" s="67">
        <f>SUM(F68:$F$110)</f>
        <v>0</v>
      </c>
      <c r="N55" s="69">
        <f t="shared" si="9"/>
        <v>0</v>
      </c>
      <c r="P55" s="34"/>
      <c r="S55" s="64">
        <f t="shared" si="10"/>
        <v>0</v>
      </c>
      <c r="T55" s="58">
        <f t="shared" ref="T55:T109" si="17">IF(AND(S55&gt;0,S55&lt;=$H$8),$I$8,0)+IF(AND(S55&gt;0,S55&gt;$H$8,S55&lt;=$H$8+$H$9),$I$9,0)+IF(AND(S55&gt;0,S55&gt;$H$8+$H$9,S55&lt;=SUM($H$8:$H$10)),$I$10,0)+IF(AND(S55&gt;0,S55&gt;SUM($H$8:$H$10),S55&lt;=SUM($H$8:$H$11)),$I$11,0)+IF(AND(S55&gt;0,S55&gt;SUM($H$8:$H$11),S55&lt;=SUM($H$8:$H$12)),$I$12,0)</f>
        <v>0</v>
      </c>
      <c r="V55" s="3" t="str">
        <f t="shared" si="13"/>
        <v>blank</v>
      </c>
    </row>
    <row r="56" spans="4:22" ht="15" customHeight="1" x14ac:dyDescent="0.2">
      <c r="D56" s="77">
        <f t="shared" si="14"/>
        <v>0</v>
      </c>
      <c r="E56" s="78">
        <f t="shared" si="11"/>
        <v>0</v>
      </c>
      <c r="F56" s="78">
        <f t="shared" si="15"/>
        <v>0</v>
      </c>
      <c r="G56" s="78">
        <f t="shared" ref="G56:G109" si="18">IF(AND(T56&gt;0,$J$14&gt;0),T56,0)</f>
        <v>0</v>
      </c>
      <c r="H56" s="79">
        <f t="shared" si="12"/>
        <v>0</v>
      </c>
      <c r="I56" s="80">
        <f t="shared" ref="I56:I109" si="19">I55-G56</f>
        <v>0</v>
      </c>
      <c r="J56" s="78">
        <f t="shared" si="16"/>
        <v>0</v>
      </c>
      <c r="K56" s="79">
        <f t="shared" si="4"/>
        <v>0</v>
      </c>
      <c r="L56" s="81">
        <f t="shared" si="5"/>
        <v>0</v>
      </c>
      <c r="M56" s="79">
        <f>SUM(F69:$F$110)</f>
        <v>0</v>
      </c>
      <c r="N56" s="82">
        <f t="shared" si="9"/>
        <v>0</v>
      </c>
      <c r="P56" s="34"/>
      <c r="S56" s="64">
        <f t="shared" ref="S56:S109" si="20">IF($F$11&gt;0,S55+1,0)</f>
        <v>0</v>
      </c>
      <c r="T56" s="58">
        <f t="shared" si="17"/>
        <v>0</v>
      </c>
      <c r="V56" s="3" t="str">
        <f t="shared" si="13"/>
        <v>blank</v>
      </c>
    </row>
    <row r="57" spans="4:22" ht="15" customHeight="1" x14ac:dyDescent="0.2">
      <c r="D57" s="59">
        <f t="shared" si="14"/>
        <v>0</v>
      </c>
      <c r="E57" s="60">
        <f t="shared" si="11"/>
        <v>0</v>
      </c>
      <c r="F57" s="60">
        <f t="shared" si="15"/>
        <v>0</v>
      </c>
      <c r="G57" s="60">
        <f t="shared" si="18"/>
        <v>0</v>
      </c>
      <c r="H57" s="61">
        <f t="shared" si="12"/>
        <v>0</v>
      </c>
      <c r="I57" s="75">
        <f t="shared" si="19"/>
        <v>0</v>
      </c>
      <c r="J57" s="60">
        <f t="shared" si="16"/>
        <v>0</v>
      </c>
      <c r="K57" s="61">
        <f t="shared" si="4"/>
        <v>0</v>
      </c>
      <c r="L57" s="62">
        <f t="shared" si="5"/>
        <v>0</v>
      </c>
      <c r="M57" s="61">
        <f>SUM(F70:$F$110)</f>
        <v>0</v>
      </c>
      <c r="N57" s="63">
        <f t="shared" si="9"/>
        <v>0</v>
      </c>
      <c r="P57" s="34"/>
      <c r="S57" s="64">
        <f t="shared" si="20"/>
        <v>0</v>
      </c>
      <c r="T57" s="58">
        <f t="shared" si="17"/>
        <v>0</v>
      </c>
      <c r="V57" s="3" t="str">
        <f t="shared" si="13"/>
        <v>blank</v>
      </c>
    </row>
    <row r="58" spans="4:22" ht="15" customHeight="1" x14ac:dyDescent="0.2">
      <c r="D58" s="65">
        <f t="shared" si="14"/>
        <v>0</v>
      </c>
      <c r="E58" s="66">
        <f t="shared" si="11"/>
        <v>0</v>
      </c>
      <c r="F58" s="66">
        <f t="shared" si="15"/>
        <v>0</v>
      </c>
      <c r="G58" s="66">
        <f t="shared" si="18"/>
        <v>0</v>
      </c>
      <c r="H58" s="67">
        <f t="shared" si="12"/>
        <v>0</v>
      </c>
      <c r="I58" s="76">
        <f t="shared" si="19"/>
        <v>0</v>
      </c>
      <c r="J58" s="66">
        <f t="shared" si="16"/>
        <v>0</v>
      </c>
      <c r="K58" s="67">
        <f t="shared" si="4"/>
        <v>0</v>
      </c>
      <c r="L58" s="68">
        <f t="shared" si="5"/>
        <v>0</v>
      </c>
      <c r="M58" s="67">
        <f>SUM(F71:$F$110)</f>
        <v>0</v>
      </c>
      <c r="N58" s="69">
        <f t="shared" si="9"/>
        <v>0</v>
      </c>
      <c r="P58" s="34"/>
      <c r="S58" s="64">
        <f t="shared" si="20"/>
        <v>0</v>
      </c>
      <c r="T58" s="58">
        <f t="shared" si="17"/>
        <v>0</v>
      </c>
      <c r="V58" s="3" t="str">
        <f t="shared" si="13"/>
        <v>blank</v>
      </c>
    </row>
    <row r="59" spans="4:22" ht="15" customHeight="1" x14ac:dyDescent="0.2">
      <c r="D59" s="70">
        <f t="shared" ref="D59:D109" si="21">IF(AND($J$14&gt;0,$F$11&gt;0),IF(S59&lt;=$H$13,EOMONTH(D58,1),0),0)</f>
        <v>0</v>
      </c>
      <c r="E59" s="71">
        <f t="shared" si="11"/>
        <v>0</v>
      </c>
      <c r="F59" s="71">
        <f t="shared" si="15"/>
        <v>0</v>
      </c>
      <c r="G59" s="71">
        <f t="shared" si="18"/>
        <v>0</v>
      </c>
      <c r="H59" s="72">
        <f t="shared" si="12"/>
        <v>0</v>
      </c>
      <c r="I59" s="83">
        <f t="shared" si="19"/>
        <v>0</v>
      </c>
      <c r="J59" s="71">
        <f t="shared" si="16"/>
        <v>0</v>
      </c>
      <c r="K59" s="72">
        <f t="shared" si="4"/>
        <v>0</v>
      </c>
      <c r="L59" s="73">
        <f t="shared" si="5"/>
        <v>0</v>
      </c>
      <c r="M59" s="72">
        <f>SUM(F72:$F$110)</f>
        <v>0</v>
      </c>
      <c r="N59" s="74">
        <f t="shared" si="9"/>
        <v>0</v>
      </c>
      <c r="P59" s="34"/>
      <c r="S59" s="64">
        <f t="shared" si="20"/>
        <v>0</v>
      </c>
      <c r="T59" s="58">
        <f t="shared" si="17"/>
        <v>0</v>
      </c>
      <c r="V59" s="3" t="str">
        <f t="shared" si="13"/>
        <v>blank</v>
      </c>
    </row>
    <row r="60" spans="4:22" ht="15" customHeight="1" x14ac:dyDescent="0.2">
      <c r="D60" s="59">
        <f t="shared" si="21"/>
        <v>0</v>
      </c>
      <c r="E60" s="60">
        <f t="shared" si="11"/>
        <v>0</v>
      </c>
      <c r="F60" s="60">
        <f t="shared" si="15"/>
        <v>0</v>
      </c>
      <c r="G60" s="60">
        <f t="shared" si="18"/>
        <v>0</v>
      </c>
      <c r="H60" s="61">
        <f>IF(D60&gt;0,ROUND(E60+F60-G60,8),0)</f>
        <v>0</v>
      </c>
      <c r="I60" s="75">
        <f t="shared" si="19"/>
        <v>0</v>
      </c>
      <c r="J60" s="60">
        <f t="shared" si="16"/>
        <v>0</v>
      </c>
      <c r="K60" s="61">
        <f t="shared" si="4"/>
        <v>0</v>
      </c>
      <c r="L60" s="62">
        <f t="shared" si="5"/>
        <v>0</v>
      </c>
      <c r="M60" s="61">
        <f>SUM(F73:$F$110)</f>
        <v>0</v>
      </c>
      <c r="N60" s="63">
        <f t="shared" si="9"/>
        <v>0</v>
      </c>
      <c r="P60" s="34"/>
      <c r="S60" s="64">
        <f t="shared" si="20"/>
        <v>0</v>
      </c>
      <c r="T60" s="58">
        <f t="shared" si="17"/>
        <v>0</v>
      </c>
      <c r="V60" s="3" t="str">
        <f t="shared" si="13"/>
        <v>blank</v>
      </c>
    </row>
    <row r="61" spans="4:22" ht="15" customHeight="1" x14ac:dyDescent="0.2">
      <c r="D61" s="65">
        <f t="shared" si="21"/>
        <v>0</v>
      </c>
      <c r="E61" s="66">
        <f t="shared" si="11"/>
        <v>0</v>
      </c>
      <c r="F61" s="66">
        <f t="shared" si="15"/>
        <v>0</v>
      </c>
      <c r="G61" s="66">
        <f t="shared" si="18"/>
        <v>0</v>
      </c>
      <c r="H61" s="67">
        <f t="shared" si="12"/>
        <v>0</v>
      </c>
      <c r="I61" s="76">
        <f t="shared" si="19"/>
        <v>0</v>
      </c>
      <c r="J61" s="66">
        <f t="shared" si="16"/>
        <v>0</v>
      </c>
      <c r="K61" s="67">
        <f t="shared" si="4"/>
        <v>0</v>
      </c>
      <c r="L61" s="68">
        <f t="shared" si="5"/>
        <v>0</v>
      </c>
      <c r="M61" s="67">
        <f>SUM(F74:$F$110)</f>
        <v>0</v>
      </c>
      <c r="N61" s="69">
        <f t="shared" si="9"/>
        <v>0</v>
      </c>
      <c r="P61" s="34"/>
      <c r="S61" s="64">
        <f t="shared" si="20"/>
        <v>0</v>
      </c>
      <c r="T61" s="58">
        <f t="shared" si="17"/>
        <v>0</v>
      </c>
      <c r="V61" s="3" t="str">
        <f t="shared" si="13"/>
        <v>blank</v>
      </c>
    </row>
    <row r="62" spans="4:22" ht="15" customHeight="1" x14ac:dyDescent="0.2">
      <c r="D62" s="77">
        <f t="shared" si="21"/>
        <v>0</v>
      </c>
      <c r="E62" s="78">
        <f t="shared" si="11"/>
        <v>0</v>
      </c>
      <c r="F62" s="78">
        <f t="shared" si="15"/>
        <v>0</v>
      </c>
      <c r="G62" s="78">
        <f t="shared" si="18"/>
        <v>0</v>
      </c>
      <c r="H62" s="79">
        <f t="shared" si="12"/>
        <v>0</v>
      </c>
      <c r="I62" s="80">
        <f t="shared" si="19"/>
        <v>0</v>
      </c>
      <c r="J62" s="78">
        <f t="shared" si="16"/>
        <v>0</v>
      </c>
      <c r="K62" s="79">
        <f t="shared" si="4"/>
        <v>0</v>
      </c>
      <c r="L62" s="81">
        <f t="shared" si="5"/>
        <v>0</v>
      </c>
      <c r="M62" s="79">
        <f>SUM(F75:$F$110)</f>
        <v>0</v>
      </c>
      <c r="N62" s="82">
        <f t="shared" si="9"/>
        <v>0</v>
      </c>
      <c r="P62" s="34"/>
      <c r="S62" s="64">
        <f t="shared" si="20"/>
        <v>0</v>
      </c>
      <c r="T62" s="58">
        <f t="shared" si="17"/>
        <v>0</v>
      </c>
      <c r="V62" s="3" t="str">
        <f t="shared" si="13"/>
        <v>blank</v>
      </c>
    </row>
    <row r="63" spans="4:22" ht="15" customHeight="1" x14ac:dyDescent="0.2">
      <c r="D63" s="59">
        <f t="shared" si="21"/>
        <v>0</v>
      </c>
      <c r="E63" s="60">
        <f t="shared" si="11"/>
        <v>0</v>
      </c>
      <c r="F63" s="60">
        <f t="shared" si="15"/>
        <v>0</v>
      </c>
      <c r="G63" s="60">
        <f t="shared" si="18"/>
        <v>0</v>
      </c>
      <c r="H63" s="61">
        <f t="shared" si="12"/>
        <v>0</v>
      </c>
      <c r="I63" s="75">
        <f t="shared" si="19"/>
        <v>0</v>
      </c>
      <c r="J63" s="60">
        <f t="shared" si="16"/>
        <v>0</v>
      </c>
      <c r="K63" s="61">
        <f t="shared" si="4"/>
        <v>0</v>
      </c>
      <c r="L63" s="62">
        <f t="shared" si="5"/>
        <v>0</v>
      </c>
      <c r="M63" s="61">
        <f>SUM(F76:$F$110)</f>
        <v>0</v>
      </c>
      <c r="N63" s="63">
        <f t="shared" si="9"/>
        <v>0</v>
      </c>
      <c r="P63" s="34"/>
      <c r="S63" s="64">
        <f t="shared" si="20"/>
        <v>0</v>
      </c>
      <c r="T63" s="58">
        <f t="shared" si="17"/>
        <v>0</v>
      </c>
      <c r="V63" s="3" t="str">
        <f t="shared" si="13"/>
        <v>blank</v>
      </c>
    </row>
    <row r="64" spans="4:22" ht="15" customHeight="1" x14ac:dyDescent="0.2">
      <c r="D64" s="65">
        <f t="shared" si="21"/>
        <v>0</v>
      </c>
      <c r="E64" s="66">
        <f t="shared" si="11"/>
        <v>0</v>
      </c>
      <c r="F64" s="66">
        <f t="shared" si="15"/>
        <v>0</v>
      </c>
      <c r="G64" s="66">
        <f t="shared" si="18"/>
        <v>0</v>
      </c>
      <c r="H64" s="67">
        <f t="shared" si="12"/>
        <v>0</v>
      </c>
      <c r="I64" s="76">
        <f t="shared" si="19"/>
        <v>0</v>
      </c>
      <c r="J64" s="66">
        <f t="shared" si="16"/>
        <v>0</v>
      </c>
      <c r="K64" s="67">
        <f t="shared" si="4"/>
        <v>0</v>
      </c>
      <c r="L64" s="68">
        <f t="shared" si="5"/>
        <v>0</v>
      </c>
      <c r="M64" s="67">
        <f>SUM(F77:$F$110)</f>
        <v>0</v>
      </c>
      <c r="N64" s="69">
        <f t="shared" si="9"/>
        <v>0</v>
      </c>
      <c r="P64" s="34"/>
      <c r="S64" s="64">
        <f t="shared" si="20"/>
        <v>0</v>
      </c>
      <c r="T64" s="58">
        <f t="shared" si="17"/>
        <v>0</v>
      </c>
      <c r="V64" s="3" t="str">
        <f t="shared" si="13"/>
        <v>blank</v>
      </c>
    </row>
    <row r="65" spans="4:22" ht="15" customHeight="1" x14ac:dyDescent="0.2">
      <c r="D65" s="70">
        <f t="shared" si="21"/>
        <v>0</v>
      </c>
      <c r="E65" s="71">
        <f t="shared" si="11"/>
        <v>0</v>
      </c>
      <c r="F65" s="71">
        <f t="shared" si="15"/>
        <v>0</v>
      </c>
      <c r="G65" s="71">
        <f t="shared" si="18"/>
        <v>0</v>
      </c>
      <c r="H65" s="72">
        <f t="shared" si="12"/>
        <v>0</v>
      </c>
      <c r="I65" s="83">
        <f t="shared" si="19"/>
        <v>0</v>
      </c>
      <c r="J65" s="71">
        <f t="shared" si="16"/>
        <v>0</v>
      </c>
      <c r="K65" s="72">
        <f t="shared" si="4"/>
        <v>0</v>
      </c>
      <c r="L65" s="73">
        <f t="shared" si="5"/>
        <v>0</v>
      </c>
      <c r="M65" s="72">
        <f>SUM(F78:$F$110)</f>
        <v>0</v>
      </c>
      <c r="N65" s="74">
        <f t="shared" si="9"/>
        <v>0</v>
      </c>
      <c r="P65" s="34"/>
      <c r="S65" s="64">
        <f t="shared" si="20"/>
        <v>0</v>
      </c>
      <c r="T65" s="58">
        <f t="shared" si="17"/>
        <v>0</v>
      </c>
      <c r="V65" s="3" t="str">
        <f t="shared" si="13"/>
        <v>blank</v>
      </c>
    </row>
    <row r="66" spans="4:22" ht="15" customHeight="1" x14ac:dyDescent="0.2">
      <c r="D66" s="59">
        <f t="shared" si="21"/>
        <v>0</v>
      </c>
      <c r="E66" s="60">
        <f t="shared" si="11"/>
        <v>0</v>
      </c>
      <c r="F66" s="60">
        <f t="shared" si="15"/>
        <v>0</v>
      </c>
      <c r="G66" s="60">
        <f t="shared" si="18"/>
        <v>0</v>
      </c>
      <c r="H66" s="61">
        <f t="shared" si="12"/>
        <v>0</v>
      </c>
      <c r="I66" s="75">
        <f t="shared" si="19"/>
        <v>0</v>
      </c>
      <c r="J66" s="60">
        <f t="shared" si="16"/>
        <v>0</v>
      </c>
      <c r="K66" s="61">
        <f t="shared" si="4"/>
        <v>0</v>
      </c>
      <c r="L66" s="62">
        <f t="shared" si="5"/>
        <v>0</v>
      </c>
      <c r="M66" s="61">
        <f>SUM(F79:$F$110)</f>
        <v>0</v>
      </c>
      <c r="N66" s="63">
        <f t="shared" si="9"/>
        <v>0</v>
      </c>
      <c r="P66" s="34"/>
      <c r="S66" s="64">
        <f t="shared" si="20"/>
        <v>0</v>
      </c>
      <c r="T66" s="58">
        <f t="shared" si="17"/>
        <v>0</v>
      </c>
      <c r="V66" s="3" t="str">
        <f t="shared" si="13"/>
        <v>blank</v>
      </c>
    </row>
    <row r="67" spans="4:22" ht="15" customHeight="1" x14ac:dyDescent="0.2">
      <c r="D67" s="65">
        <f t="shared" si="21"/>
        <v>0</v>
      </c>
      <c r="E67" s="66">
        <f t="shared" si="11"/>
        <v>0</v>
      </c>
      <c r="F67" s="66">
        <f t="shared" si="15"/>
        <v>0</v>
      </c>
      <c r="G67" s="66">
        <f t="shared" si="18"/>
        <v>0</v>
      </c>
      <c r="H67" s="67">
        <f t="shared" si="12"/>
        <v>0</v>
      </c>
      <c r="I67" s="76">
        <f t="shared" si="19"/>
        <v>0</v>
      </c>
      <c r="J67" s="66">
        <f t="shared" si="16"/>
        <v>0</v>
      </c>
      <c r="K67" s="67">
        <f t="shared" si="4"/>
        <v>0</v>
      </c>
      <c r="L67" s="68">
        <f t="shared" si="5"/>
        <v>0</v>
      </c>
      <c r="M67" s="67">
        <f>SUM(F80:$F$110)</f>
        <v>0</v>
      </c>
      <c r="N67" s="69">
        <f t="shared" si="9"/>
        <v>0</v>
      </c>
      <c r="P67" s="34"/>
      <c r="S67" s="64">
        <f t="shared" si="20"/>
        <v>0</v>
      </c>
      <c r="T67" s="58">
        <f t="shared" si="17"/>
        <v>0</v>
      </c>
      <c r="V67" s="3" t="str">
        <f t="shared" si="13"/>
        <v>blank</v>
      </c>
    </row>
    <row r="68" spans="4:22" ht="15" customHeight="1" x14ac:dyDescent="0.2">
      <c r="D68" s="77">
        <f t="shared" si="21"/>
        <v>0</v>
      </c>
      <c r="E68" s="78">
        <f t="shared" si="11"/>
        <v>0</v>
      </c>
      <c r="F68" s="78">
        <f t="shared" si="15"/>
        <v>0</v>
      </c>
      <c r="G68" s="78">
        <f t="shared" si="18"/>
        <v>0</v>
      </c>
      <c r="H68" s="79">
        <f t="shared" si="12"/>
        <v>0</v>
      </c>
      <c r="I68" s="80">
        <f t="shared" si="19"/>
        <v>0</v>
      </c>
      <c r="J68" s="78">
        <f t="shared" si="16"/>
        <v>0</v>
      </c>
      <c r="K68" s="79">
        <f t="shared" si="4"/>
        <v>0</v>
      </c>
      <c r="L68" s="81">
        <f t="shared" si="5"/>
        <v>0</v>
      </c>
      <c r="M68" s="79">
        <f>SUM(F81:$F$110)</f>
        <v>0</v>
      </c>
      <c r="N68" s="82">
        <f t="shared" si="9"/>
        <v>0</v>
      </c>
      <c r="P68" s="34"/>
      <c r="S68" s="64">
        <f t="shared" si="20"/>
        <v>0</v>
      </c>
      <c r="T68" s="58">
        <f t="shared" si="17"/>
        <v>0</v>
      </c>
      <c r="V68" s="3" t="str">
        <f t="shared" si="13"/>
        <v>blank</v>
      </c>
    </row>
    <row r="69" spans="4:22" ht="15" customHeight="1" x14ac:dyDescent="0.2">
      <c r="D69" s="59">
        <f t="shared" si="21"/>
        <v>0</v>
      </c>
      <c r="E69" s="60">
        <f t="shared" si="11"/>
        <v>0</v>
      </c>
      <c r="F69" s="60">
        <f t="shared" si="15"/>
        <v>0</v>
      </c>
      <c r="G69" s="60">
        <f t="shared" si="18"/>
        <v>0</v>
      </c>
      <c r="H69" s="61">
        <f t="shared" si="12"/>
        <v>0</v>
      </c>
      <c r="I69" s="75">
        <f t="shared" si="19"/>
        <v>0</v>
      </c>
      <c r="J69" s="60">
        <f t="shared" si="16"/>
        <v>0</v>
      </c>
      <c r="K69" s="61">
        <f t="shared" si="4"/>
        <v>0</v>
      </c>
      <c r="L69" s="62">
        <f t="shared" si="5"/>
        <v>0</v>
      </c>
      <c r="M69" s="61">
        <f>SUM(F82:$F$110)</f>
        <v>0</v>
      </c>
      <c r="N69" s="63">
        <f t="shared" si="9"/>
        <v>0</v>
      </c>
      <c r="P69" s="34"/>
      <c r="S69" s="64">
        <f t="shared" si="20"/>
        <v>0</v>
      </c>
      <c r="T69" s="58">
        <f t="shared" si="17"/>
        <v>0</v>
      </c>
      <c r="V69" s="3" t="str">
        <f t="shared" si="13"/>
        <v>blank</v>
      </c>
    </row>
    <row r="70" spans="4:22" ht="15" customHeight="1" x14ac:dyDescent="0.2">
      <c r="D70" s="65">
        <f t="shared" si="21"/>
        <v>0</v>
      </c>
      <c r="E70" s="66">
        <f t="shared" si="11"/>
        <v>0</v>
      </c>
      <c r="F70" s="66">
        <f t="shared" si="15"/>
        <v>0</v>
      </c>
      <c r="G70" s="66">
        <f t="shared" si="18"/>
        <v>0</v>
      </c>
      <c r="H70" s="67">
        <f t="shared" si="12"/>
        <v>0</v>
      </c>
      <c r="I70" s="76">
        <f t="shared" si="19"/>
        <v>0</v>
      </c>
      <c r="J70" s="66">
        <f t="shared" si="16"/>
        <v>0</v>
      </c>
      <c r="K70" s="67">
        <f t="shared" si="4"/>
        <v>0</v>
      </c>
      <c r="L70" s="68">
        <f t="shared" si="5"/>
        <v>0</v>
      </c>
      <c r="M70" s="67">
        <f>SUM(F83:$F$110)</f>
        <v>0</v>
      </c>
      <c r="N70" s="69">
        <f t="shared" si="9"/>
        <v>0</v>
      </c>
      <c r="P70" s="34"/>
      <c r="S70" s="64">
        <f t="shared" si="20"/>
        <v>0</v>
      </c>
      <c r="T70" s="58">
        <f t="shared" si="17"/>
        <v>0</v>
      </c>
      <c r="V70" s="3" t="str">
        <f t="shared" si="13"/>
        <v>blank</v>
      </c>
    </row>
    <row r="71" spans="4:22" ht="15" customHeight="1" x14ac:dyDescent="0.2">
      <c r="D71" s="70">
        <f t="shared" si="21"/>
        <v>0</v>
      </c>
      <c r="E71" s="71">
        <f t="shared" si="11"/>
        <v>0</v>
      </c>
      <c r="F71" s="71">
        <f t="shared" si="15"/>
        <v>0</v>
      </c>
      <c r="G71" s="71">
        <f t="shared" si="18"/>
        <v>0</v>
      </c>
      <c r="H71" s="72">
        <f t="shared" si="12"/>
        <v>0</v>
      </c>
      <c r="I71" s="83">
        <f t="shared" si="19"/>
        <v>0</v>
      </c>
      <c r="J71" s="71">
        <f t="shared" si="16"/>
        <v>0</v>
      </c>
      <c r="K71" s="72">
        <f t="shared" si="4"/>
        <v>0</v>
      </c>
      <c r="L71" s="73">
        <f t="shared" si="5"/>
        <v>0</v>
      </c>
      <c r="M71" s="72">
        <f>SUM(F84:$F$110)</f>
        <v>0</v>
      </c>
      <c r="N71" s="74">
        <f t="shared" si="9"/>
        <v>0</v>
      </c>
      <c r="S71" s="64">
        <f t="shared" si="20"/>
        <v>0</v>
      </c>
      <c r="T71" s="58">
        <f t="shared" si="17"/>
        <v>0</v>
      </c>
      <c r="V71" s="3" t="str">
        <f t="shared" si="13"/>
        <v>blank</v>
      </c>
    </row>
    <row r="72" spans="4:22" ht="15" customHeight="1" x14ac:dyDescent="0.2">
      <c r="D72" s="59">
        <f t="shared" si="21"/>
        <v>0</v>
      </c>
      <c r="E72" s="60">
        <f t="shared" si="11"/>
        <v>0</v>
      </c>
      <c r="F72" s="60">
        <f t="shared" si="15"/>
        <v>0</v>
      </c>
      <c r="G72" s="60">
        <f t="shared" si="18"/>
        <v>0</v>
      </c>
      <c r="H72" s="61">
        <f t="shared" si="12"/>
        <v>0</v>
      </c>
      <c r="I72" s="75">
        <f t="shared" si="19"/>
        <v>0</v>
      </c>
      <c r="J72" s="60">
        <f t="shared" si="16"/>
        <v>0</v>
      </c>
      <c r="K72" s="61">
        <f t="shared" si="4"/>
        <v>0</v>
      </c>
      <c r="L72" s="62">
        <f t="shared" si="5"/>
        <v>0</v>
      </c>
      <c r="M72" s="61">
        <f>SUM(F85:$F$110)</f>
        <v>0</v>
      </c>
      <c r="N72" s="63">
        <f t="shared" si="9"/>
        <v>0</v>
      </c>
      <c r="S72" s="64">
        <f t="shared" si="20"/>
        <v>0</v>
      </c>
      <c r="T72" s="58">
        <f t="shared" si="17"/>
        <v>0</v>
      </c>
      <c r="V72" s="3" t="str">
        <f t="shared" si="13"/>
        <v>blank</v>
      </c>
    </row>
    <row r="73" spans="4:22" ht="15" customHeight="1" x14ac:dyDescent="0.2">
      <c r="D73" s="65">
        <f t="shared" si="21"/>
        <v>0</v>
      </c>
      <c r="E73" s="66">
        <f t="shared" si="11"/>
        <v>0</v>
      </c>
      <c r="F73" s="66">
        <f t="shared" si="15"/>
        <v>0</v>
      </c>
      <c r="G73" s="66">
        <f t="shared" si="18"/>
        <v>0</v>
      </c>
      <c r="H73" s="67">
        <f t="shared" si="12"/>
        <v>0</v>
      </c>
      <c r="I73" s="76">
        <f t="shared" si="19"/>
        <v>0</v>
      </c>
      <c r="J73" s="66">
        <f t="shared" si="16"/>
        <v>0</v>
      </c>
      <c r="K73" s="67">
        <f t="shared" si="4"/>
        <v>0</v>
      </c>
      <c r="L73" s="68">
        <f t="shared" si="5"/>
        <v>0</v>
      </c>
      <c r="M73" s="67">
        <f>SUM(F86:$F$110)</f>
        <v>0</v>
      </c>
      <c r="N73" s="69">
        <f t="shared" si="9"/>
        <v>0</v>
      </c>
      <c r="S73" s="64">
        <f t="shared" si="20"/>
        <v>0</v>
      </c>
      <c r="T73" s="58">
        <f t="shared" si="17"/>
        <v>0</v>
      </c>
      <c r="V73" s="3" t="str">
        <f t="shared" si="13"/>
        <v>blank</v>
      </c>
    </row>
    <row r="74" spans="4:22" ht="15" customHeight="1" x14ac:dyDescent="0.2">
      <c r="D74" s="77">
        <f t="shared" si="21"/>
        <v>0</v>
      </c>
      <c r="E74" s="78">
        <f t="shared" si="11"/>
        <v>0</v>
      </c>
      <c r="F74" s="78">
        <f t="shared" si="15"/>
        <v>0</v>
      </c>
      <c r="G74" s="78">
        <f t="shared" si="18"/>
        <v>0</v>
      </c>
      <c r="H74" s="79">
        <f t="shared" si="12"/>
        <v>0</v>
      </c>
      <c r="I74" s="80">
        <f t="shared" si="19"/>
        <v>0</v>
      </c>
      <c r="J74" s="78">
        <f t="shared" si="16"/>
        <v>0</v>
      </c>
      <c r="K74" s="79">
        <f t="shared" si="4"/>
        <v>0</v>
      </c>
      <c r="L74" s="81">
        <f t="shared" si="5"/>
        <v>0</v>
      </c>
      <c r="M74" s="79">
        <f>SUM(F87:$F$110)</f>
        <v>0</v>
      </c>
      <c r="N74" s="82">
        <f t="shared" si="9"/>
        <v>0</v>
      </c>
      <c r="S74" s="64">
        <f t="shared" si="20"/>
        <v>0</v>
      </c>
      <c r="T74" s="58">
        <f t="shared" si="17"/>
        <v>0</v>
      </c>
      <c r="V74" s="3" t="str">
        <f t="shared" si="13"/>
        <v>blank</v>
      </c>
    </row>
    <row r="75" spans="4:22" ht="15" customHeight="1" x14ac:dyDescent="0.2">
      <c r="D75" s="59">
        <f t="shared" si="21"/>
        <v>0</v>
      </c>
      <c r="E75" s="60">
        <f t="shared" si="11"/>
        <v>0</v>
      </c>
      <c r="F75" s="60">
        <f t="shared" si="15"/>
        <v>0</v>
      </c>
      <c r="G75" s="60">
        <f t="shared" si="18"/>
        <v>0</v>
      </c>
      <c r="H75" s="61">
        <f t="shared" si="12"/>
        <v>0</v>
      </c>
      <c r="I75" s="75">
        <f t="shared" si="19"/>
        <v>0</v>
      </c>
      <c r="J75" s="60">
        <f t="shared" si="16"/>
        <v>0</v>
      </c>
      <c r="K75" s="61">
        <f t="shared" si="4"/>
        <v>0</v>
      </c>
      <c r="L75" s="62">
        <f t="shared" si="5"/>
        <v>0</v>
      </c>
      <c r="M75" s="61">
        <f>SUM(F88:$F$110)</f>
        <v>0</v>
      </c>
      <c r="N75" s="63">
        <f t="shared" si="9"/>
        <v>0</v>
      </c>
      <c r="S75" s="64">
        <f t="shared" si="20"/>
        <v>0</v>
      </c>
      <c r="T75" s="58">
        <f t="shared" si="17"/>
        <v>0</v>
      </c>
      <c r="V75" s="3" t="str">
        <f t="shared" si="13"/>
        <v>blank</v>
      </c>
    </row>
    <row r="76" spans="4:22" ht="15" customHeight="1" x14ac:dyDescent="0.2">
      <c r="D76" s="65">
        <f t="shared" si="21"/>
        <v>0</v>
      </c>
      <c r="E76" s="66">
        <f t="shared" si="11"/>
        <v>0</v>
      </c>
      <c r="F76" s="66">
        <f t="shared" si="15"/>
        <v>0</v>
      </c>
      <c r="G76" s="66">
        <f t="shared" si="18"/>
        <v>0</v>
      </c>
      <c r="H76" s="67">
        <f t="shared" si="12"/>
        <v>0</v>
      </c>
      <c r="I76" s="76">
        <f t="shared" si="19"/>
        <v>0</v>
      </c>
      <c r="J76" s="66">
        <f t="shared" si="16"/>
        <v>0</v>
      </c>
      <c r="K76" s="67">
        <f t="shared" si="4"/>
        <v>0</v>
      </c>
      <c r="L76" s="68">
        <f t="shared" si="5"/>
        <v>0</v>
      </c>
      <c r="M76" s="67">
        <f>SUM(F89:$F$110)</f>
        <v>0</v>
      </c>
      <c r="N76" s="69">
        <f t="shared" si="9"/>
        <v>0</v>
      </c>
      <c r="S76" s="64">
        <f t="shared" si="20"/>
        <v>0</v>
      </c>
      <c r="T76" s="58">
        <f t="shared" si="17"/>
        <v>0</v>
      </c>
      <c r="V76" s="3" t="str">
        <f t="shared" si="13"/>
        <v>blank</v>
      </c>
    </row>
    <row r="77" spans="4:22" ht="15" customHeight="1" x14ac:dyDescent="0.2">
      <c r="D77" s="70">
        <f t="shared" si="21"/>
        <v>0</v>
      </c>
      <c r="E77" s="71">
        <f t="shared" si="11"/>
        <v>0</v>
      </c>
      <c r="F77" s="71">
        <f t="shared" si="15"/>
        <v>0</v>
      </c>
      <c r="G77" s="71">
        <f t="shared" si="18"/>
        <v>0</v>
      </c>
      <c r="H77" s="72">
        <f t="shared" si="12"/>
        <v>0</v>
      </c>
      <c r="I77" s="83">
        <f t="shared" si="19"/>
        <v>0</v>
      </c>
      <c r="J77" s="71">
        <f t="shared" si="16"/>
        <v>0</v>
      </c>
      <c r="K77" s="72">
        <f t="shared" si="4"/>
        <v>0</v>
      </c>
      <c r="L77" s="73">
        <f t="shared" si="5"/>
        <v>0</v>
      </c>
      <c r="M77" s="72">
        <f>SUM(F90:$F$110)</f>
        <v>0</v>
      </c>
      <c r="N77" s="74">
        <f t="shared" si="9"/>
        <v>0</v>
      </c>
      <c r="S77" s="64">
        <f t="shared" si="20"/>
        <v>0</v>
      </c>
      <c r="T77" s="58">
        <f t="shared" si="17"/>
        <v>0</v>
      </c>
      <c r="V77" s="3" t="str">
        <f t="shared" si="13"/>
        <v>blank</v>
      </c>
    </row>
    <row r="78" spans="4:22" ht="15" customHeight="1" x14ac:dyDescent="0.2">
      <c r="D78" s="59">
        <f t="shared" si="21"/>
        <v>0</v>
      </c>
      <c r="E78" s="60">
        <f t="shared" si="11"/>
        <v>0</v>
      </c>
      <c r="F78" s="60">
        <f t="shared" si="15"/>
        <v>0</v>
      </c>
      <c r="G78" s="60">
        <f t="shared" si="18"/>
        <v>0</v>
      </c>
      <c r="H78" s="61">
        <f t="shared" si="12"/>
        <v>0</v>
      </c>
      <c r="I78" s="75">
        <f t="shared" si="19"/>
        <v>0</v>
      </c>
      <c r="J78" s="60">
        <f t="shared" si="16"/>
        <v>0</v>
      </c>
      <c r="K78" s="61">
        <f t="shared" si="4"/>
        <v>0</v>
      </c>
      <c r="L78" s="62">
        <f t="shared" si="5"/>
        <v>0</v>
      </c>
      <c r="M78" s="61">
        <f>SUM(F91:$F$110)</f>
        <v>0</v>
      </c>
      <c r="N78" s="63">
        <f t="shared" si="9"/>
        <v>0</v>
      </c>
      <c r="S78" s="64">
        <f t="shared" si="20"/>
        <v>0</v>
      </c>
      <c r="T78" s="58">
        <f t="shared" si="17"/>
        <v>0</v>
      </c>
      <c r="V78" s="3" t="str">
        <f t="shared" si="13"/>
        <v>blank</v>
      </c>
    </row>
    <row r="79" spans="4:22" ht="15" customHeight="1" x14ac:dyDescent="0.2">
      <c r="D79" s="65">
        <f t="shared" si="21"/>
        <v>0</v>
      </c>
      <c r="E79" s="66">
        <f t="shared" si="11"/>
        <v>0</v>
      </c>
      <c r="F79" s="66">
        <f t="shared" si="15"/>
        <v>0</v>
      </c>
      <c r="G79" s="66">
        <f t="shared" si="18"/>
        <v>0</v>
      </c>
      <c r="H79" s="67">
        <f t="shared" si="12"/>
        <v>0</v>
      </c>
      <c r="I79" s="76">
        <f t="shared" si="19"/>
        <v>0</v>
      </c>
      <c r="J79" s="66">
        <f t="shared" si="16"/>
        <v>0</v>
      </c>
      <c r="K79" s="67">
        <f t="shared" si="4"/>
        <v>0</v>
      </c>
      <c r="L79" s="68">
        <f t="shared" si="5"/>
        <v>0</v>
      </c>
      <c r="M79" s="67">
        <f>SUM(F92:$F$110)</f>
        <v>0</v>
      </c>
      <c r="N79" s="69">
        <f t="shared" si="9"/>
        <v>0</v>
      </c>
      <c r="S79" s="64">
        <f t="shared" si="20"/>
        <v>0</v>
      </c>
      <c r="T79" s="58">
        <f t="shared" si="17"/>
        <v>0</v>
      </c>
      <c r="V79" s="3" t="str">
        <f t="shared" si="13"/>
        <v>blank</v>
      </c>
    </row>
    <row r="80" spans="4:22" ht="15" customHeight="1" x14ac:dyDescent="0.2">
      <c r="D80" s="77">
        <f t="shared" si="21"/>
        <v>0</v>
      </c>
      <c r="E80" s="78">
        <f t="shared" si="11"/>
        <v>0</v>
      </c>
      <c r="F80" s="78">
        <f t="shared" si="15"/>
        <v>0</v>
      </c>
      <c r="G80" s="78">
        <f t="shared" si="18"/>
        <v>0</v>
      </c>
      <c r="H80" s="79">
        <f t="shared" si="12"/>
        <v>0</v>
      </c>
      <c r="I80" s="80">
        <f t="shared" si="19"/>
        <v>0</v>
      </c>
      <c r="J80" s="78">
        <f t="shared" si="16"/>
        <v>0</v>
      </c>
      <c r="K80" s="79">
        <f t="shared" si="4"/>
        <v>0</v>
      </c>
      <c r="L80" s="81">
        <f t="shared" si="5"/>
        <v>0</v>
      </c>
      <c r="M80" s="79">
        <f>SUM(F93:$F$110)</f>
        <v>0</v>
      </c>
      <c r="N80" s="82">
        <f t="shared" si="9"/>
        <v>0</v>
      </c>
      <c r="S80" s="64">
        <f t="shared" si="20"/>
        <v>0</v>
      </c>
      <c r="T80" s="58">
        <f t="shared" si="17"/>
        <v>0</v>
      </c>
      <c r="V80" s="3" t="str">
        <f t="shared" si="13"/>
        <v>blank</v>
      </c>
    </row>
    <row r="81" spans="4:22" ht="15" customHeight="1" x14ac:dyDescent="0.2">
      <c r="D81" s="59">
        <f t="shared" si="21"/>
        <v>0</v>
      </c>
      <c r="E81" s="60">
        <f t="shared" si="11"/>
        <v>0</v>
      </c>
      <c r="F81" s="60">
        <f t="shared" si="15"/>
        <v>0</v>
      </c>
      <c r="G81" s="60">
        <f t="shared" si="18"/>
        <v>0</v>
      </c>
      <c r="H81" s="61">
        <f t="shared" si="12"/>
        <v>0</v>
      </c>
      <c r="I81" s="75">
        <f t="shared" si="19"/>
        <v>0</v>
      </c>
      <c r="J81" s="60">
        <f t="shared" si="16"/>
        <v>0</v>
      </c>
      <c r="K81" s="61">
        <f t="shared" si="4"/>
        <v>0</v>
      </c>
      <c r="L81" s="62">
        <f t="shared" si="5"/>
        <v>0</v>
      </c>
      <c r="M81" s="61">
        <f>SUM(F94:$F$110)</f>
        <v>0</v>
      </c>
      <c r="N81" s="63">
        <f t="shared" si="9"/>
        <v>0</v>
      </c>
      <c r="S81" s="64">
        <f t="shared" si="20"/>
        <v>0</v>
      </c>
      <c r="T81" s="58">
        <f t="shared" si="17"/>
        <v>0</v>
      </c>
      <c r="V81" s="3" t="str">
        <f t="shared" si="13"/>
        <v>blank</v>
      </c>
    </row>
    <row r="82" spans="4:22" ht="15" customHeight="1" x14ac:dyDescent="0.2">
      <c r="D82" s="65">
        <f t="shared" si="21"/>
        <v>0</v>
      </c>
      <c r="E82" s="66">
        <f t="shared" si="11"/>
        <v>0</v>
      </c>
      <c r="F82" s="66">
        <f t="shared" si="15"/>
        <v>0</v>
      </c>
      <c r="G82" s="66">
        <f t="shared" si="18"/>
        <v>0</v>
      </c>
      <c r="H82" s="67">
        <f t="shared" si="12"/>
        <v>0</v>
      </c>
      <c r="I82" s="76">
        <f t="shared" si="19"/>
        <v>0</v>
      </c>
      <c r="J82" s="66">
        <f t="shared" si="16"/>
        <v>0</v>
      </c>
      <c r="K82" s="67">
        <f t="shared" si="4"/>
        <v>0</v>
      </c>
      <c r="L82" s="68">
        <f t="shared" si="5"/>
        <v>0</v>
      </c>
      <c r="M82" s="67">
        <f>SUM(F95:$F$110)</f>
        <v>0</v>
      </c>
      <c r="N82" s="69">
        <f t="shared" si="9"/>
        <v>0</v>
      </c>
      <c r="S82" s="64">
        <f t="shared" si="20"/>
        <v>0</v>
      </c>
      <c r="T82" s="58">
        <f t="shared" si="17"/>
        <v>0</v>
      </c>
      <c r="V82" s="3" t="str">
        <f t="shared" si="13"/>
        <v>blank</v>
      </c>
    </row>
    <row r="83" spans="4:22" ht="15" customHeight="1" x14ac:dyDescent="0.2">
      <c r="D83" s="70">
        <f t="shared" si="21"/>
        <v>0</v>
      </c>
      <c r="E83" s="71">
        <f t="shared" si="11"/>
        <v>0</v>
      </c>
      <c r="F83" s="71">
        <f t="shared" si="15"/>
        <v>0</v>
      </c>
      <c r="G83" s="71">
        <f t="shared" si="18"/>
        <v>0</v>
      </c>
      <c r="H83" s="72">
        <f t="shared" si="12"/>
        <v>0</v>
      </c>
      <c r="I83" s="83">
        <f t="shared" si="19"/>
        <v>0</v>
      </c>
      <c r="J83" s="71">
        <f t="shared" si="16"/>
        <v>0</v>
      </c>
      <c r="K83" s="72">
        <f t="shared" si="4"/>
        <v>0</v>
      </c>
      <c r="L83" s="73">
        <f t="shared" si="5"/>
        <v>0</v>
      </c>
      <c r="M83" s="72">
        <f>SUM(F96:$F$110)</f>
        <v>0</v>
      </c>
      <c r="N83" s="74">
        <f t="shared" si="9"/>
        <v>0</v>
      </c>
      <c r="S83" s="64">
        <f t="shared" si="20"/>
        <v>0</v>
      </c>
      <c r="T83" s="58">
        <f t="shared" si="17"/>
        <v>0</v>
      </c>
      <c r="V83" s="3" t="str">
        <f t="shared" si="13"/>
        <v>blank</v>
      </c>
    </row>
    <row r="84" spans="4:22" ht="15" customHeight="1" x14ac:dyDescent="0.2">
      <c r="D84" s="59">
        <f t="shared" si="21"/>
        <v>0</v>
      </c>
      <c r="E84" s="60">
        <f t="shared" si="11"/>
        <v>0</v>
      </c>
      <c r="F84" s="60">
        <f t="shared" si="15"/>
        <v>0</v>
      </c>
      <c r="G84" s="60">
        <f t="shared" si="18"/>
        <v>0</v>
      </c>
      <c r="H84" s="61">
        <f t="shared" si="12"/>
        <v>0</v>
      </c>
      <c r="I84" s="75">
        <f t="shared" si="19"/>
        <v>0</v>
      </c>
      <c r="J84" s="60">
        <f t="shared" si="16"/>
        <v>0</v>
      </c>
      <c r="K84" s="61">
        <f t="shared" si="4"/>
        <v>0</v>
      </c>
      <c r="L84" s="62">
        <f t="shared" si="5"/>
        <v>0</v>
      </c>
      <c r="M84" s="61">
        <f>SUM(F97:$F$110)</f>
        <v>0</v>
      </c>
      <c r="N84" s="63">
        <f t="shared" si="9"/>
        <v>0</v>
      </c>
      <c r="S84" s="64">
        <f t="shared" si="20"/>
        <v>0</v>
      </c>
      <c r="T84" s="58">
        <f t="shared" si="17"/>
        <v>0</v>
      </c>
      <c r="V84" s="3" t="str">
        <f t="shared" si="13"/>
        <v>blank</v>
      </c>
    </row>
    <row r="85" spans="4:22" ht="15" customHeight="1" x14ac:dyDescent="0.2">
      <c r="D85" s="65">
        <f t="shared" si="21"/>
        <v>0</v>
      </c>
      <c r="E85" s="66">
        <f t="shared" si="11"/>
        <v>0</v>
      </c>
      <c r="F85" s="66">
        <f t="shared" ref="F85:F109" si="22">IF(D85&gt;0,E85*$F$14,0)</f>
        <v>0</v>
      </c>
      <c r="G85" s="66">
        <f t="shared" si="18"/>
        <v>0</v>
      </c>
      <c r="H85" s="67">
        <f t="shared" si="12"/>
        <v>0</v>
      </c>
      <c r="I85" s="76">
        <f t="shared" si="19"/>
        <v>0</v>
      </c>
      <c r="J85" s="66">
        <f t="shared" si="16"/>
        <v>0</v>
      </c>
      <c r="K85" s="67">
        <f t="shared" si="4"/>
        <v>0</v>
      </c>
      <c r="L85" s="68">
        <f t="shared" si="5"/>
        <v>0</v>
      </c>
      <c r="M85" s="67">
        <f>SUM(F98:$F$110)</f>
        <v>0</v>
      </c>
      <c r="N85" s="69">
        <f t="shared" si="9"/>
        <v>0</v>
      </c>
      <c r="S85" s="64">
        <f t="shared" si="20"/>
        <v>0</v>
      </c>
      <c r="T85" s="58">
        <f t="shared" si="17"/>
        <v>0</v>
      </c>
      <c r="V85" s="3" t="str">
        <f t="shared" si="13"/>
        <v>blank</v>
      </c>
    </row>
    <row r="86" spans="4:22" ht="15" customHeight="1" x14ac:dyDescent="0.2">
      <c r="D86" s="77">
        <f t="shared" si="21"/>
        <v>0</v>
      </c>
      <c r="E86" s="78">
        <f t="shared" si="11"/>
        <v>0</v>
      </c>
      <c r="F86" s="78">
        <f t="shared" si="22"/>
        <v>0</v>
      </c>
      <c r="G86" s="78">
        <f t="shared" si="18"/>
        <v>0</v>
      </c>
      <c r="H86" s="79">
        <f t="shared" si="12"/>
        <v>0</v>
      </c>
      <c r="I86" s="80">
        <f t="shared" si="19"/>
        <v>0</v>
      </c>
      <c r="J86" s="78">
        <f t="shared" si="16"/>
        <v>0</v>
      </c>
      <c r="K86" s="79">
        <f t="shared" si="4"/>
        <v>0</v>
      </c>
      <c r="L86" s="81">
        <f t="shared" si="5"/>
        <v>0</v>
      </c>
      <c r="M86" s="79">
        <f>SUM(F99:$F$110)</f>
        <v>0</v>
      </c>
      <c r="N86" s="82">
        <f t="shared" si="9"/>
        <v>0</v>
      </c>
      <c r="S86" s="64">
        <f t="shared" si="20"/>
        <v>0</v>
      </c>
      <c r="T86" s="58">
        <f t="shared" si="17"/>
        <v>0</v>
      </c>
      <c r="V86" s="3" t="str">
        <f t="shared" si="13"/>
        <v>blank</v>
      </c>
    </row>
    <row r="87" spans="4:22" ht="15" customHeight="1" x14ac:dyDescent="0.2">
      <c r="D87" s="59">
        <f t="shared" si="21"/>
        <v>0</v>
      </c>
      <c r="E87" s="60">
        <f t="shared" si="11"/>
        <v>0</v>
      </c>
      <c r="F87" s="60">
        <f t="shared" si="22"/>
        <v>0</v>
      </c>
      <c r="G87" s="60">
        <f t="shared" si="18"/>
        <v>0</v>
      </c>
      <c r="H87" s="61">
        <f t="shared" si="12"/>
        <v>0</v>
      </c>
      <c r="I87" s="75">
        <f t="shared" si="19"/>
        <v>0</v>
      </c>
      <c r="J87" s="60">
        <f t="shared" si="16"/>
        <v>0</v>
      </c>
      <c r="K87" s="61">
        <f t="shared" ref="K87:K109" si="23">IF(I87&gt;J87,I87-J87,0)</f>
        <v>0</v>
      </c>
      <c r="L87" s="62">
        <f t="shared" ref="L87:L98" si="24">SUM(F88:F99)</f>
        <v>0</v>
      </c>
      <c r="M87" s="61">
        <f>SUM(F100:$F$110)</f>
        <v>0</v>
      </c>
      <c r="N87" s="63">
        <f t="shared" si="9"/>
        <v>0</v>
      </c>
      <c r="S87" s="64">
        <f t="shared" si="20"/>
        <v>0</v>
      </c>
      <c r="T87" s="58">
        <f t="shared" si="17"/>
        <v>0</v>
      </c>
      <c r="V87" s="3" t="str">
        <f t="shared" si="13"/>
        <v>blank</v>
      </c>
    </row>
    <row r="88" spans="4:22" ht="15" customHeight="1" x14ac:dyDescent="0.2">
      <c r="D88" s="65">
        <f t="shared" si="21"/>
        <v>0</v>
      </c>
      <c r="E88" s="66">
        <f t="shared" si="11"/>
        <v>0</v>
      </c>
      <c r="F88" s="66">
        <f t="shared" si="22"/>
        <v>0</v>
      </c>
      <c r="G88" s="66">
        <f t="shared" si="18"/>
        <v>0</v>
      </c>
      <c r="H88" s="67">
        <f t="shared" si="12"/>
        <v>0</v>
      </c>
      <c r="I88" s="76">
        <f t="shared" si="19"/>
        <v>0</v>
      </c>
      <c r="J88" s="66">
        <f t="shared" si="16"/>
        <v>0</v>
      </c>
      <c r="K88" s="67">
        <f t="shared" si="23"/>
        <v>0</v>
      </c>
      <c r="L88" s="68">
        <f t="shared" si="24"/>
        <v>0</v>
      </c>
      <c r="M88" s="67">
        <f>SUM(F101:$F$110)</f>
        <v>0</v>
      </c>
      <c r="N88" s="69">
        <f t="shared" ref="N88:N109" si="25">IF(AND($J$14&gt;0,S88&gt;0,S88&lt;=$H$13),$F$12/$H$13,0)</f>
        <v>0</v>
      </c>
      <c r="S88" s="64">
        <f t="shared" si="20"/>
        <v>0</v>
      </c>
      <c r="T88" s="58">
        <f t="shared" si="17"/>
        <v>0</v>
      </c>
      <c r="V88" s="3" t="str">
        <f t="shared" si="13"/>
        <v>blank</v>
      </c>
    </row>
    <row r="89" spans="4:22" ht="15" customHeight="1" x14ac:dyDescent="0.2">
      <c r="D89" s="70">
        <f t="shared" si="21"/>
        <v>0</v>
      </c>
      <c r="E89" s="71">
        <f t="shared" ref="E89:E109" si="26">IF(AND(H88&gt;0.01,D89&gt;0),H88,0)</f>
        <v>0</v>
      </c>
      <c r="F89" s="71">
        <f t="shared" si="22"/>
        <v>0</v>
      </c>
      <c r="G89" s="71">
        <f t="shared" si="18"/>
        <v>0</v>
      </c>
      <c r="H89" s="72">
        <f t="shared" ref="H89:H109" si="27">IF(D89&gt;0,ROUND(E89+F89-G89,8),0)</f>
        <v>0</v>
      </c>
      <c r="I89" s="83">
        <f t="shared" si="19"/>
        <v>0</v>
      </c>
      <c r="J89" s="71">
        <f t="shared" si="16"/>
        <v>0</v>
      </c>
      <c r="K89" s="72">
        <f t="shared" si="23"/>
        <v>0</v>
      </c>
      <c r="L89" s="73">
        <f t="shared" si="24"/>
        <v>0</v>
      </c>
      <c r="M89" s="72">
        <f>SUM(F102:$F$110)</f>
        <v>0</v>
      </c>
      <c r="N89" s="74">
        <f t="shared" si="25"/>
        <v>0</v>
      </c>
      <c r="S89" s="64">
        <f t="shared" si="20"/>
        <v>0</v>
      </c>
      <c r="T89" s="58">
        <f t="shared" si="17"/>
        <v>0</v>
      </c>
      <c r="V89" s="3" t="str">
        <f t="shared" ref="V89:V107" si="28">IF(D89&gt;0,0,"blank")</f>
        <v>blank</v>
      </c>
    </row>
    <row r="90" spans="4:22" ht="15" customHeight="1" x14ac:dyDescent="0.2">
      <c r="D90" s="59">
        <f t="shared" si="21"/>
        <v>0</v>
      </c>
      <c r="E90" s="60">
        <f t="shared" si="26"/>
        <v>0</v>
      </c>
      <c r="F90" s="60">
        <f t="shared" si="22"/>
        <v>0</v>
      </c>
      <c r="G90" s="60">
        <f t="shared" si="18"/>
        <v>0</v>
      </c>
      <c r="H90" s="61">
        <f t="shared" si="27"/>
        <v>0</v>
      </c>
      <c r="I90" s="75">
        <f t="shared" si="19"/>
        <v>0</v>
      </c>
      <c r="J90" s="60">
        <f t="shared" si="16"/>
        <v>0</v>
      </c>
      <c r="K90" s="61">
        <f t="shared" si="23"/>
        <v>0</v>
      </c>
      <c r="L90" s="62">
        <f t="shared" si="24"/>
        <v>0</v>
      </c>
      <c r="M90" s="61">
        <f>SUM(F103:$F$110)</f>
        <v>0</v>
      </c>
      <c r="N90" s="63">
        <f t="shared" si="25"/>
        <v>0</v>
      </c>
      <c r="S90" s="64">
        <f t="shared" si="20"/>
        <v>0</v>
      </c>
      <c r="T90" s="58">
        <f t="shared" si="17"/>
        <v>0</v>
      </c>
      <c r="V90" s="3" t="str">
        <f t="shared" si="28"/>
        <v>blank</v>
      </c>
    </row>
    <row r="91" spans="4:22" ht="15" customHeight="1" x14ac:dyDescent="0.2">
      <c r="D91" s="65">
        <f t="shared" si="21"/>
        <v>0</v>
      </c>
      <c r="E91" s="66">
        <f t="shared" si="26"/>
        <v>0</v>
      </c>
      <c r="F91" s="66">
        <f t="shared" si="22"/>
        <v>0</v>
      </c>
      <c r="G91" s="66">
        <f t="shared" si="18"/>
        <v>0</v>
      </c>
      <c r="H91" s="67">
        <f t="shared" si="27"/>
        <v>0</v>
      </c>
      <c r="I91" s="76">
        <f t="shared" si="19"/>
        <v>0</v>
      </c>
      <c r="J91" s="66">
        <f t="shared" si="16"/>
        <v>0</v>
      </c>
      <c r="K91" s="67">
        <f t="shared" si="23"/>
        <v>0</v>
      </c>
      <c r="L91" s="68">
        <f t="shared" si="24"/>
        <v>0</v>
      </c>
      <c r="M91" s="67">
        <f>SUM(F104:$F$110)</f>
        <v>0</v>
      </c>
      <c r="N91" s="69">
        <f t="shared" si="25"/>
        <v>0</v>
      </c>
      <c r="S91" s="64">
        <f t="shared" si="20"/>
        <v>0</v>
      </c>
      <c r="T91" s="58">
        <f t="shared" si="17"/>
        <v>0</v>
      </c>
      <c r="V91" s="3" t="str">
        <f t="shared" si="28"/>
        <v>blank</v>
      </c>
    </row>
    <row r="92" spans="4:22" ht="15" customHeight="1" x14ac:dyDescent="0.2">
      <c r="D92" s="77">
        <f t="shared" si="21"/>
        <v>0</v>
      </c>
      <c r="E92" s="78">
        <f t="shared" si="26"/>
        <v>0</v>
      </c>
      <c r="F92" s="78">
        <f t="shared" si="22"/>
        <v>0</v>
      </c>
      <c r="G92" s="78">
        <f t="shared" si="18"/>
        <v>0</v>
      </c>
      <c r="H92" s="79">
        <f t="shared" si="27"/>
        <v>0</v>
      </c>
      <c r="I92" s="80">
        <f t="shared" si="19"/>
        <v>0</v>
      </c>
      <c r="J92" s="78">
        <f t="shared" si="16"/>
        <v>0</v>
      </c>
      <c r="K92" s="79">
        <f t="shared" si="23"/>
        <v>0</v>
      </c>
      <c r="L92" s="81">
        <f t="shared" si="24"/>
        <v>0</v>
      </c>
      <c r="M92" s="79">
        <f>SUM(F105:$F$110)</f>
        <v>0</v>
      </c>
      <c r="N92" s="82">
        <f t="shared" si="25"/>
        <v>0</v>
      </c>
      <c r="S92" s="64">
        <f t="shared" si="20"/>
        <v>0</v>
      </c>
      <c r="T92" s="58">
        <f t="shared" si="17"/>
        <v>0</v>
      </c>
      <c r="V92" s="3" t="str">
        <f t="shared" si="28"/>
        <v>blank</v>
      </c>
    </row>
    <row r="93" spans="4:22" ht="15" customHeight="1" x14ac:dyDescent="0.2">
      <c r="D93" s="59">
        <f t="shared" si="21"/>
        <v>0</v>
      </c>
      <c r="E93" s="60">
        <f t="shared" si="26"/>
        <v>0</v>
      </c>
      <c r="F93" s="60">
        <f t="shared" si="22"/>
        <v>0</v>
      </c>
      <c r="G93" s="60">
        <f t="shared" si="18"/>
        <v>0</v>
      </c>
      <c r="H93" s="61">
        <f t="shared" si="27"/>
        <v>0</v>
      </c>
      <c r="I93" s="75">
        <f t="shared" si="19"/>
        <v>0</v>
      </c>
      <c r="J93" s="60">
        <f t="shared" si="16"/>
        <v>0</v>
      </c>
      <c r="K93" s="61">
        <f t="shared" si="23"/>
        <v>0</v>
      </c>
      <c r="L93" s="62">
        <f t="shared" si="24"/>
        <v>0</v>
      </c>
      <c r="M93" s="61">
        <f>SUM(F106:$F$110)</f>
        <v>0</v>
      </c>
      <c r="N93" s="63">
        <f t="shared" si="25"/>
        <v>0</v>
      </c>
      <c r="S93" s="64">
        <f t="shared" si="20"/>
        <v>0</v>
      </c>
      <c r="T93" s="58">
        <f t="shared" si="17"/>
        <v>0</v>
      </c>
      <c r="V93" s="3" t="str">
        <f t="shared" si="28"/>
        <v>blank</v>
      </c>
    </row>
    <row r="94" spans="4:22" ht="15" customHeight="1" x14ac:dyDescent="0.2">
      <c r="D94" s="65">
        <f t="shared" si="21"/>
        <v>0</v>
      </c>
      <c r="E94" s="66">
        <f t="shared" si="26"/>
        <v>0</v>
      </c>
      <c r="F94" s="66">
        <f t="shared" si="22"/>
        <v>0</v>
      </c>
      <c r="G94" s="66">
        <f t="shared" si="18"/>
        <v>0</v>
      </c>
      <c r="H94" s="67">
        <f t="shared" si="27"/>
        <v>0</v>
      </c>
      <c r="I94" s="76">
        <f t="shared" si="19"/>
        <v>0</v>
      </c>
      <c r="J94" s="66">
        <f t="shared" si="16"/>
        <v>0</v>
      </c>
      <c r="K94" s="67">
        <f t="shared" si="23"/>
        <v>0</v>
      </c>
      <c r="L94" s="68">
        <f t="shared" si="24"/>
        <v>0</v>
      </c>
      <c r="M94" s="67">
        <f>SUM(F107:$F$110)</f>
        <v>0</v>
      </c>
      <c r="N94" s="69">
        <f t="shared" si="25"/>
        <v>0</v>
      </c>
      <c r="S94" s="64">
        <f t="shared" si="20"/>
        <v>0</v>
      </c>
      <c r="T94" s="58">
        <f t="shared" si="17"/>
        <v>0</v>
      </c>
      <c r="V94" s="3" t="str">
        <f t="shared" si="28"/>
        <v>blank</v>
      </c>
    </row>
    <row r="95" spans="4:22" ht="15" customHeight="1" x14ac:dyDescent="0.2">
      <c r="D95" s="70">
        <f t="shared" si="21"/>
        <v>0</v>
      </c>
      <c r="E95" s="71">
        <f t="shared" si="26"/>
        <v>0</v>
      </c>
      <c r="F95" s="71">
        <f t="shared" si="22"/>
        <v>0</v>
      </c>
      <c r="G95" s="71">
        <f t="shared" si="18"/>
        <v>0</v>
      </c>
      <c r="H95" s="72">
        <f t="shared" si="27"/>
        <v>0</v>
      </c>
      <c r="I95" s="83">
        <f t="shared" si="19"/>
        <v>0</v>
      </c>
      <c r="J95" s="71">
        <f t="shared" si="16"/>
        <v>0</v>
      </c>
      <c r="K95" s="72">
        <f t="shared" si="23"/>
        <v>0</v>
      </c>
      <c r="L95" s="73">
        <f t="shared" si="24"/>
        <v>0</v>
      </c>
      <c r="M95" s="72">
        <f>SUM(F108:$F$110)</f>
        <v>0</v>
      </c>
      <c r="N95" s="74">
        <f t="shared" si="25"/>
        <v>0</v>
      </c>
      <c r="S95" s="64">
        <f t="shared" si="20"/>
        <v>0</v>
      </c>
      <c r="T95" s="58">
        <f t="shared" si="17"/>
        <v>0</v>
      </c>
      <c r="V95" s="3" t="str">
        <f t="shared" si="28"/>
        <v>blank</v>
      </c>
    </row>
    <row r="96" spans="4:22" ht="15" customHeight="1" x14ac:dyDescent="0.2">
      <c r="D96" s="59">
        <f t="shared" si="21"/>
        <v>0</v>
      </c>
      <c r="E96" s="60">
        <f t="shared" si="26"/>
        <v>0</v>
      </c>
      <c r="F96" s="60">
        <f t="shared" si="22"/>
        <v>0</v>
      </c>
      <c r="G96" s="60">
        <f t="shared" si="18"/>
        <v>0</v>
      </c>
      <c r="H96" s="61">
        <f t="shared" si="27"/>
        <v>0</v>
      </c>
      <c r="I96" s="75">
        <f t="shared" si="19"/>
        <v>0</v>
      </c>
      <c r="J96" s="60">
        <f t="shared" si="16"/>
        <v>0</v>
      </c>
      <c r="K96" s="61">
        <f t="shared" si="23"/>
        <v>0</v>
      </c>
      <c r="L96" s="62">
        <f t="shared" si="24"/>
        <v>0</v>
      </c>
      <c r="M96" s="61">
        <f>SUM(F109:$F$110)</f>
        <v>0</v>
      </c>
      <c r="N96" s="63">
        <f t="shared" si="25"/>
        <v>0</v>
      </c>
      <c r="S96" s="64">
        <f t="shared" si="20"/>
        <v>0</v>
      </c>
      <c r="T96" s="58">
        <f t="shared" si="17"/>
        <v>0</v>
      </c>
      <c r="V96" s="3" t="str">
        <f t="shared" si="28"/>
        <v>blank</v>
      </c>
    </row>
    <row r="97" spans="4:22" ht="15" customHeight="1" x14ac:dyDescent="0.2">
      <c r="D97" s="65">
        <f t="shared" si="21"/>
        <v>0</v>
      </c>
      <c r="E97" s="66">
        <f t="shared" si="26"/>
        <v>0</v>
      </c>
      <c r="F97" s="66">
        <f t="shared" si="22"/>
        <v>0</v>
      </c>
      <c r="G97" s="66">
        <f t="shared" si="18"/>
        <v>0</v>
      </c>
      <c r="H97" s="67">
        <f t="shared" si="27"/>
        <v>0</v>
      </c>
      <c r="I97" s="76">
        <f t="shared" si="19"/>
        <v>0</v>
      </c>
      <c r="J97" s="66">
        <f t="shared" si="16"/>
        <v>0</v>
      </c>
      <c r="K97" s="67">
        <f t="shared" si="23"/>
        <v>0</v>
      </c>
      <c r="L97" s="68">
        <f t="shared" si="24"/>
        <v>0</v>
      </c>
      <c r="M97" s="67">
        <f>SUM(F110:$F$110)</f>
        <v>0</v>
      </c>
      <c r="N97" s="69">
        <f t="shared" si="25"/>
        <v>0</v>
      </c>
      <c r="S97" s="64">
        <f t="shared" si="20"/>
        <v>0</v>
      </c>
      <c r="T97" s="58">
        <f t="shared" si="17"/>
        <v>0</v>
      </c>
      <c r="V97" s="3" t="str">
        <f t="shared" si="28"/>
        <v>blank</v>
      </c>
    </row>
    <row r="98" spans="4:22" ht="15" customHeight="1" x14ac:dyDescent="0.2">
      <c r="D98" s="77">
        <f t="shared" si="21"/>
        <v>0</v>
      </c>
      <c r="E98" s="78">
        <f t="shared" si="26"/>
        <v>0</v>
      </c>
      <c r="F98" s="78">
        <f t="shared" si="22"/>
        <v>0</v>
      </c>
      <c r="G98" s="78">
        <f t="shared" si="18"/>
        <v>0</v>
      </c>
      <c r="H98" s="79">
        <f t="shared" si="27"/>
        <v>0</v>
      </c>
      <c r="I98" s="80">
        <f t="shared" si="19"/>
        <v>0</v>
      </c>
      <c r="J98" s="78">
        <f t="shared" si="16"/>
        <v>0</v>
      </c>
      <c r="K98" s="79">
        <f t="shared" si="23"/>
        <v>0</v>
      </c>
      <c r="L98" s="81">
        <f t="shared" si="24"/>
        <v>0</v>
      </c>
      <c r="M98" s="79"/>
      <c r="N98" s="82">
        <f t="shared" si="25"/>
        <v>0</v>
      </c>
      <c r="S98" s="64">
        <f t="shared" si="20"/>
        <v>0</v>
      </c>
      <c r="T98" s="58">
        <f t="shared" si="17"/>
        <v>0</v>
      </c>
      <c r="V98" s="3" t="str">
        <f t="shared" si="28"/>
        <v>blank</v>
      </c>
    </row>
    <row r="99" spans="4:22" ht="15" customHeight="1" x14ac:dyDescent="0.2">
      <c r="D99" s="59">
        <f t="shared" si="21"/>
        <v>0</v>
      </c>
      <c r="E99" s="60">
        <f t="shared" si="26"/>
        <v>0</v>
      </c>
      <c r="F99" s="60">
        <f t="shared" si="22"/>
        <v>0</v>
      </c>
      <c r="G99" s="60">
        <f t="shared" si="18"/>
        <v>0</v>
      </c>
      <c r="H99" s="61">
        <f t="shared" si="27"/>
        <v>0</v>
      </c>
      <c r="I99" s="75">
        <f t="shared" si="19"/>
        <v>0</v>
      </c>
      <c r="J99" s="60">
        <f>IF(I99&gt;0,SUM(G100:$G$110),0)</f>
        <v>0</v>
      </c>
      <c r="K99" s="61">
        <f t="shared" si="23"/>
        <v>0</v>
      </c>
      <c r="L99" s="62">
        <f>SUM(F100:$F$110)</f>
        <v>0</v>
      </c>
      <c r="M99" s="61"/>
      <c r="N99" s="63">
        <f t="shared" si="25"/>
        <v>0</v>
      </c>
      <c r="S99" s="64">
        <f t="shared" si="20"/>
        <v>0</v>
      </c>
      <c r="T99" s="58">
        <f t="shared" si="17"/>
        <v>0</v>
      </c>
      <c r="V99" s="3" t="str">
        <f t="shared" si="28"/>
        <v>blank</v>
      </c>
    </row>
    <row r="100" spans="4:22" ht="15" customHeight="1" x14ac:dyDescent="0.2">
      <c r="D100" s="65">
        <f t="shared" si="21"/>
        <v>0</v>
      </c>
      <c r="E100" s="66">
        <f t="shared" si="26"/>
        <v>0</v>
      </c>
      <c r="F100" s="66">
        <f t="shared" si="22"/>
        <v>0</v>
      </c>
      <c r="G100" s="66">
        <f t="shared" si="18"/>
        <v>0</v>
      </c>
      <c r="H100" s="67">
        <f t="shared" si="27"/>
        <v>0</v>
      </c>
      <c r="I100" s="76">
        <f t="shared" si="19"/>
        <v>0</v>
      </c>
      <c r="J100" s="66">
        <f>IF(I100&gt;0,SUM(G101:$G$110),0)</f>
        <v>0</v>
      </c>
      <c r="K100" s="67">
        <f t="shared" si="23"/>
        <v>0</v>
      </c>
      <c r="L100" s="68">
        <f>SUM(F101:$F$110)</f>
        <v>0</v>
      </c>
      <c r="M100" s="67"/>
      <c r="N100" s="69">
        <f t="shared" si="25"/>
        <v>0</v>
      </c>
      <c r="S100" s="64">
        <f t="shared" si="20"/>
        <v>0</v>
      </c>
      <c r="T100" s="58">
        <f t="shared" si="17"/>
        <v>0</v>
      </c>
      <c r="V100" s="3" t="str">
        <f t="shared" si="28"/>
        <v>blank</v>
      </c>
    </row>
    <row r="101" spans="4:22" ht="15" customHeight="1" x14ac:dyDescent="0.2">
      <c r="D101" s="70">
        <f t="shared" si="21"/>
        <v>0</v>
      </c>
      <c r="E101" s="71">
        <f t="shared" si="26"/>
        <v>0</v>
      </c>
      <c r="F101" s="71">
        <f t="shared" si="22"/>
        <v>0</v>
      </c>
      <c r="G101" s="71">
        <f t="shared" si="18"/>
        <v>0</v>
      </c>
      <c r="H101" s="72">
        <f t="shared" si="27"/>
        <v>0</v>
      </c>
      <c r="I101" s="83">
        <f t="shared" si="19"/>
        <v>0</v>
      </c>
      <c r="J101" s="71">
        <f>IF(I101&gt;0,SUM(G102:$G$110),0)</f>
        <v>0</v>
      </c>
      <c r="K101" s="72">
        <f t="shared" si="23"/>
        <v>0</v>
      </c>
      <c r="L101" s="73">
        <f>SUM(F102:$F$110)</f>
        <v>0</v>
      </c>
      <c r="M101" s="72"/>
      <c r="N101" s="74">
        <f t="shared" si="25"/>
        <v>0</v>
      </c>
      <c r="S101" s="64">
        <f t="shared" si="20"/>
        <v>0</v>
      </c>
      <c r="T101" s="58">
        <f t="shared" si="17"/>
        <v>0</v>
      </c>
      <c r="V101" s="3" t="str">
        <f t="shared" si="28"/>
        <v>blank</v>
      </c>
    </row>
    <row r="102" spans="4:22" ht="15" customHeight="1" x14ac:dyDescent="0.2">
      <c r="D102" s="59">
        <f t="shared" si="21"/>
        <v>0</v>
      </c>
      <c r="E102" s="60">
        <f t="shared" si="26"/>
        <v>0</v>
      </c>
      <c r="F102" s="60">
        <f t="shared" si="22"/>
        <v>0</v>
      </c>
      <c r="G102" s="60">
        <f t="shared" si="18"/>
        <v>0</v>
      </c>
      <c r="H102" s="61">
        <f t="shared" si="27"/>
        <v>0</v>
      </c>
      <c r="I102" s="75">
        <f t="shared" si="19"/>
        <v>0</v>
      </c>
      <c r="J102" s="60">
        <f>IF(I102&gt;0,SUM(G103:$G$110),0)</f>
        <v>0</v>
      </c>
      <c r="K102" s="61">
        <f t="shared" si="23"/>
        <v>0</v>
      </c>
      <c r="L102" s="62">
        <f>SUM(F103:$F$110)</f>
        <v>0</v>
      </c>
      <c r="M102" s="61"/>
      <c r="N102" s="63">
        <f t="shared" si="25"/>
        <v>0</v>
      </c>
      <c r="S102" s="64">
        <f t="shared" si="20"/>
        <v>0</v>
      </c>
      <c r="T102" s="58">
        <f t="shared" si="17"/>
        <v>0</v>
      </c>
      <c r="V102" s="3" t="str">
        <f t="shared" si="28"/>
        <v>blank</v>
      </c>
    </row>
    <row r="103" spans="4:22" ht="15" customHeight="1" x14ac:dyDescent="0.2">
      <c r="D103" s="65">
        <f t="shared" si="21"/>
        <v>0</v>
      </c>
      <c r="E103" s="66">
        <f t="shared" si="26"/>
        <v>0</v>
      </c>
      <c r="F103" s="66">
        <f t="shared" si="22"/>
        <v>0</v>
      </c>
      <c r="G103" s="66">
        <f t="shared" si="18"/>
        <v>0</v>
      </c>
      <c r="H103" s="67">
        <f t="shared" si="27"/>
        <v>0</v>
      </c>
      <c r="I103" s="76">
        <f t="shared" si="19"/>
        <v>0</v>
      </c>
      <c r="J103" s="66">
        <f>IF(I103&gt;0,SUM(G104:$G$110),0)</f>
        <v>0</v>
      </c>
      <c r="K103" s="67">
        <f t="shared" si="23"/>
        <v>0</v>
      </c>
      <c r="L103" s="68">
        <f>SUM(F104:$F$110)</f>
        <v>0</v>
      </c>
      <c r="M103" s="67"/>
      <c r="N103" s="69">
        <f t="shared" si="25"/>
        <v>0</v>
      </c>
      <c r="S103" s="64">
        <f t="shared" si="20"/>
        <v>0</v>
      </c>
      <c r="T103" s="58">
        <f t="shared" si="17"/>
        <v>0</v>
      </c>
      <c r="V103" s="3" t="str">
        <f t="shared" si="28"/>
        <v>blank</v>
      </c>
    </row>
    <row r="104" spans="4:22" ht="15" customHeight="1" x14ac:dyDescent="0.2">
      <c r="D104" s="77">
        <f t="shared" si="21"/>
        <v>0</v>
      </c>
      <c r="E104" s="78">
        <f t="shared" si="26"/>
        <v>0</v>
      </c>
      <c r="F104" s="78">
        <f t="shared" si="22"/>
        <v>0</v>
      </c>
      <c r="G104" s="78">
        <f t="shared" si="18"/>
        <v>0</v>
      </c>
      <c r="H104" s="79">
        <f t="shared" si="27"/>
        <v>0</v>
      </c>
      <c r="I104" s="80">
        <f t="shared" si="19"/>
        <v>0</v>
      </c>
      <c r="J104" s="78">
        <f>IF(I104&gt;0,SUM(G105:$G$110),0)</f>
        <v>0</v>
      </c>
      <c r="K104" s="79">
        <f t="shared" si="23"/>
        <v>0</v>
      </c>
      <c r="L104" s="81">
        <f>SUM(F105:$F$110)</f>
        <v>0</v>
      </c>
      <c r="M104" s="79"/>
      <c r="N104" s="82">
        <f t="shared" si="25"/>
        <v>0</v>
      </c>
      <c r="S104" s="64">
        <f t="shared" si="20"/>
        <v>0</v>
      </c>
      <c r="T104" s="58">
        <f t="shared" si="17"/>
        <v>0</v>
      </c>
      <c r="V104" s="3" t="str">
        <f t="shared" si="28"/>
        <v>blank</v>
      </c>
    </row>
    <row r="105" spans="4:22" ht="15" customHeight="1" x14ac:dyDescent="0.2">
      <c r="D105" s="59">
        <f t="shared" si="21"/>
        <v>0</v>
      </c>
      <c r="E105" s="60">
        <f t="shared" si="26"/>
        <v>0</v>
      </c>
      <c r="F105" s="60">
        <f t="shared" si="22"/>
        <v>0</v>
      </c>
      <c r="G105" s="60">
        <f t="shared" si="18"/>
        <v>0</v>
      </c>
      <c r="H105" s="61">
        <f t="shared" si="27"/>
        <v>0</v>
      </c>
      <c r="I105" s="75">
        <f t="shared" si="19"/>
        <v>0</v>
      </c>
      <c r="J105" s="60">
        <f>IF(I105&gt;0,SUM(G106:$G$110),0)</f>
        <v>0</v>
      </c>
      <c r="K105" s="61">
        <f t="shared" si="23"/>
        <v>0</v>
      </c>
      <c r="L105" s="62">
        <f>SUM(F106:$F$110)</f>
        <v>0</v>
      </c>
      <c r="M105" s="61"/>
      <c r="N105" s="63">
        <f t="shared" si="25"/>
        <v>0</v>
      </c>
      <c r="S105" s="64">
        <f t="shared" si="20"/>
        <v>0</v>
      </c>
      <c r="T105" s="58">
        <f t="shared" si="17"/>
        <v>0</v>
      </c>
      <c r="V105" s="3" t="str">
        <f t="shared" si="28"/>
        <v>blank</v>
      </c>
    </row>
    <row r="106" spans="4:22" ht="15" customHeight="1" x14ac:dyDescent="0.2">
      <c r="D106" s="65">
        <f t="shared" si="21"/>
        <v>0</v>
      </c>
      <c r="E106" s="66">
        <f t="shared" si="26"/>
        <v>0</v>
      </c>
      <c r="F106" s="66">
        <f t="shared" si="22"/>
        <v>0</v>
      </c>
      <c r="G106" s="66">
        <f t="shared" si="18"/>
        <v>0</v>
      </c>
      <c r="H106" s="67">
        <f t="shared" si="27"/>
        <v>0</v>
      </c>
      <c r="I106" s="76">
        <f t="shared" si="19"/>
        <v>0</v>
      </c>
      <c r="J106" s="66">
        <f>IF(I106&gt;0,SUM(G107:$G$110),0)</f>
        <v>0</v>
      </c>
      <c r="K106" s="67">
        <f t="shared" si="23"/>
        <v>0</v>
      </c>
      <c r="L106" s="68">
        <f>SUM(F107:$F$110)</f>
        <v>0</v>
      </c>
      <c r="M106" s="67"/>
      <c r="N106" s="69">
        <f t="shared" si="25"/>
        <v>0</v>
      </c>
      <c r="S106" s="64">
        <f t="shared" si="20"/>
        <v>0</v>
      </c>
      <c r="T106" s="58">
        <f t="shared" si="17"/>
        <v>0</v>
      </c>
      <c r="V106" s="3" t="str">
        <f t="shared" si="28"/>
        <v>blank</v>
      </c>
    </row>
    <row r="107" spans="4:22" ht="15" customHeight="1" x14ac:dyDescent="0.2">
      <c r="D107" s="70">
        <f t="shared" si="21"/>
        <v>0</v>
      </c>
      <c r="E107" s="71">
        <f t="shared" si="26"/>
        <v>0</v>
      </c>
      <c r="F107" s="71">
        <f t="shared" si="22"/>
        <v>0</v>
      </c>
      <c r="G107" s="71">
        <f t="shared" si="18"/>
        <v>0</v>
      </c>
      <c r="H107" s="72">
        <f t="shared" si="27"/>
        <v>0</v>
      </c>
      <c r="I107" s="83">
        <f t="shared" si="19"/>
        <v>0</v>
      </c>
      <c r="J107" s="71">
        <f>IF(I107&gt;0,SUM(G108:$G$110),0)</f>
        <v>0</v>
      </c>
      <c r="K107" s="72">
        <f t="shared" si="23"/>
        <v>0</v>
      </c>
      <c r="L107" s="73">
        <f>SUM(F108:$F$110)</f>
        <v>0</v>
      </c>
      <c r="M107" s="72"/>
      <c r="N107" s="74">
        <f t="shared" si="25"/>
        <v>0</v>
      </c>
      <c r="S107" s="64">
        <f t="shared" si="20"/>
        <v>0</v>
      </c>
      <c r="T107" s="58">
        <f t="shared" si="17"/>
        <v>0</v>
      </c>
      <c r="V107" s="3" t="str">
        <f t="shared" si="28"/>
        <v>blank</v>
      </c>
    </row>
    <row r="108" spans="4:22" ht="15" customHeight="1" x14ac:dyDescent="0.2">
      <c r="D108" s="59">
        <f t="shared" si="21"/>
        <v>0</v>
      </c>
      <c r="E108" s="60">
        <f t="shared" si="26"/>
        <v>0</v>
      </c>
      <c r="F108" s="60">
        <f t="shared" si="22"/>
        <v>0</v>
      </c>
      <c r="G108" s="60">
        <f t="shared" si="18"/>
        <v>0</v>
      </c>
      <c r="H108" s="61">
        <f t="shared" si="27"/>
        <v>0</v>
      </c>
      <c r="I108" s="75">
        <f t="shared" si="19"/>
        <v>0</v>
      </c>
      <c r="J108" s="60">
        <f>IF(I108&gt;0,SUM(G109:$G$110),0)</f>
        <v>0</v>
      </c>
      <c r="K108" s="61">
        <f t="shared" si="23"/>
        <v>0</v>
      </c>
      <c r="L108" s="62">
        <f>SUM(F109:$F$110)</f>
        <v>0</v>
      </c>
      <c r="M108" s="61"/>
      <c r="N108" s="63">
        <f t="shared" si="25"/>
        <v>0</v>
      </c>
      <c r="S108" s="64">
        <f t="shared" si="20"/>
        <v>0</v>
      </c>
      <c r="T108" s="58">
        <f t="shared" si="17"/>
        <v>0</v>
      </c>
      <c r="V108" s="98"/>
    </row>
    <row r="109" spans="4:22" ht="15" customHeight="1" x14ac:dyDescent="0.2">
      <c r="D109" s="65">
        <f t="shared" si="21"/>
        <v>0</v>
      </c>
      <c r="E109" s="66">
        <f t="shared" si="26"/>
        <v>0</v>
      </c>
      <c r="F109" s="66">
        <f t="shared" si="22"/>
        <v>0</v>
      </c>
      <c r="G109" s="66">
        <f t="shared" si="18"/>
        <v>0</v>
      </c>
      <c r="H109" s="67">
        <f t="shared" si="27"/>
        <v>0</v>
      </c>
      <c r="I109" s="76">
        <f t="shared" si="19"/>
        <v>0</v>
      </c>
      <c r="J109" s="66">
        <f>IF(I109&gt;0,SUM(G110:$G$110),0)</f>
        <v>0</v>
      </c>
      <c r="K109" s="67">
        <f t="shared" si="23"/>
        <v>0</v>
      </c>
      <c r="L109" s="68">
        <f>SUM(F110:$F$110)</f>
        <v>0</v>
      </c>
      <c r="M109" s="67"/>
      <c r="N109" s="69">
        <f t="shared" si="25"/>
        <v>0</v>
      </c>
      <c r="S109" s="64">
        <f t="shared" si="20"/>
        <v>0</v>
      </c>
      <c r="T109" s="58">
        <f t="shared" si="17"/>
        <v>0</v>
      </c>
      <c r="V109" s="98"/>
    </row>
    <row r="110" spans="4:22" ht="15" customHeight="1" x14ac:dyDescent="0.2">
      <c r="D110" s="77"/>
      <c r="E110" s="78"/>
      <c r="F110" s="78"/>
      <c r="G110" s="78"/>
      <c r="H110" s="79"/>
      <c r="I110" s="80"/>
      <c r="J110" s="78"/>
      <c r="K110" s="79"/>
      <c r="L110" s="81"/>
      <c r="M110" s="79"/>
      <c r="N110" s="82"/>
      <c r="S110" s="64"/>
      <c r="T110" s="58"/>
      <c r="V110" s="98"/>
    </row>
    <row r="111" spans="4:22" s="16" customFormat="1" ht="15" customHeight="1" x14ac:dyDescent="0.2">
      <c r="D111" s="13" t="s">
        <v>6</v>
      </c>
      <c r="E111" s="9">
        <f>J14</f>
        <v>0</v>
      </c>
      <c r="F111" s="10">
        <f>SUM(F21:F110)</f>
        <v>0</v>
      </c>
      <c r="G111" s="10">
        <f>SUM(G21:G110)</f>
        <v>0</v>
      </c>
      <c r="H111" s="11" t="str">
        <f>"0 "</f>
        <v xml:space="preserve">0 </v>
      </c>
      <c r="I111" s="84"/>
      <c r="J111" s="85"/>
      <c r="K111" s="85"/>
      <c r="L111" s="85"/>
      <c r="M111" s="86"/>
      <c r="N111" s="12">
        <f>SUM(N21:N110)</f>
        <v>0</v>
      </c>
      <c r="S111" s="87"/>
      <c r="T111" s="58">
        <f>SUM(T20:T110)</f>
        <v>0</v>
      </c>
      <c r="V111" s="2"/>
    </row>
    <row r="112" spans="4:22" ht="15" customHeight="1" x14ac:dyDescent="0.2">
      <c r="V112" s="98"/>
    </row>
    <row r="113" spans="22:22" ht="3.95" customHeight="1" x14ac:dyDescent="0.2">
      <c r="V113" s="98"/>
    </row>
    <row r="114" spans="22:22" ht="15" customHeight="1" x14ac:dyDescent="0.2">
      <c r="V114" s="3" t="str">
        <f>"blank"</f>
        <v>blank</v>
      </c>
    </row>
  </sheetData>
  <sheetProtection password="8174" sheet="1" objects="1" scenarios="1"/>
  <mergeCells count="14">
    <mergeCell ref="W8:W13"/>
    <mergeCell ref="D19:H19"/>
    <mergeCell ref="L19:M19"/>
    <mergeCell ref="L1:N1"/>
    <mergeCell ref="L2:N2"/>
    <mergeCell ref="I19:K19"/>
    <mergeCell ref="D6:F6"/>
    <mergeCell ref="D7:F7"/>
    <mergeCell ref="D8:F8"/>
    <mergeCell ref="D9:F9"/>
    <mergeCell ref="D11:E11"/>
    <mergeCell ref="D12:E12"/>
    <mergeCell ref="L5:N6"/>
    <mergeCell ref="H5:J6"/>
  </mergeCells>
  <conditionalFormatting sqref="L1">
    <cfRule type="containsText" dxfId="2" priority="3" stopIfTrue="1" operator="containsText" text="Client Name">
      <formula>NOT(ISERROR(SEARCH("Client Name",L1)))</formula>
    </cfRule>
  </conditionalFormatting>
  <conditionalFormatting sqref="L2">
    <cfRule type="containsText" dxfId="1" priority="2" stopIfTrue="1" operator="containsText" text="Preparer Name">
      <formula>NOT(ISERROR(SEARCH("Preparer Name",L2)))</formula>
    </cfRule>
  </conditionalFormatting>
  <conditionalFormatting sqref="J15">
    <cfRule type="containsText" dxfId="0" priority="1" stopIfTrue="1" operator="containsText" text="Error">
      <formula>NOT(ISERROR(SEARCH("Error",J15)))</formula>
    </cfRule>
  </conditionalFormatting>
  <dataValidations count="8">
    <dataValidation type="decimal" operator="lessThan" allowBlank="1" showInputMessage="1" showErrorMessage="1" errorTitle="Amount Borrowed" error="The amount borrowed must be less than the total amount repaid on the loan." sqref="J14">
      <formula1>J13</formula1>
    </dataValidation>
    <dataValidation type="whole" operator="lessThanOrEqual" allowBlank="1" showInputMessage="1" showErrorMessage="1" errorTitle="Number of Payments" error="The maximum number of payments is 84." sqref="H8">
      <formula1>84-SUM(H9:H12)</formula1>
    </dataValidation>
    <dataValidation type="whole" operator="lessThanOrEqual" allowBlank="1" showInputMessage="1" showErrorMessage="1" errorTitle="Number of Payments" error="The maximum number of payments is 84." sqref="H9">
      <formula1>84-SUM(H10:H12,H8:H8)</formula1>
    </dataValidation>
    <dataValidation type="whole" operator="lessThanOrEqual" allowBlank="1" showInputMessage="1" showErrorMessage="1" errorTitle="Number of Payments" error="The maximum number of payments is 84." sqref="H10">
      <formula1>84-SUM(H8:H9,H11:H12)</formula1>
    </dataValidation>
    <dataValidation type="whole" operator="lessThanOrEqual" allowBlank="1" showInputMessage="1" showErrorMessage="1" errorTitle="Number of Payments" error="The maximum number of payments is 84." sqref="H11">
      <formula1>84-SUM(H8:H10,H12)</formula1>
    </dataValidation>
    <dataValidation type="whole" operator="lessThanOrEqual" allowBlank="1" showInputMessage="1" showErrorMessage="1" errorTitle="Number of Payments" error="The maximum number of payments is 84." sqref="H12">
      <formula1>84-SUM(H8:H11)</formula1>
    </dataValidation>
    <dataValidation type="date" allowBlank="1" showInputMessage="1" showErrorMessage="1" errorTitle="Date of First Payment" error="The first payment must be during this financial year and be in the format dd/mm/yy." sqref="F11">
      <formula1>42552</formula1>
      <formula2>42916</formula2>
    </dataValidation>
    <dataValidation type="whole" allowBlank="1" showInputMessage="1" showErrorMessage="1" errorTitle="Term of Loan" error="The term must be at least 12 months and no more than 60 months." sqref="H13">
      <formula1>12</formula1>
      <formula2>60</formula2>
    </dataValidation>
  </dataValidations>
  <hyperlinks>
    <hyperlink ref="W14" r:id="rId1" tooltip="GST on Hire Purchase &amp; Leasing"/>
  </hyperlinks>
  <printOptions horizontalCentered="1"/>
  <pageMargins left="0.31496062992126" right="0.31496062992126" top="0.31496062992126" bottom="0.66929133858267698" header="0.31496062992126" footer="0.31496062992126"/>
  <pageSetup paperSize="9" scale="80" fitToHeight="2" orientation="portrait" r:id="rId2"/>
  <headerFooter>
    <oddFooter>&amp;RPage &amp;p</oddFooter>
  </headerFooter>
  <rowBreaks count="1" manualBreakCount="1">
    <brk id="44" max="16383" man="1"/>
  </rowBreaks>
  <drawing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Hire Purchase</vt:lpstr>
      <vt:lpstr>'Hire Purchase'!Print_Area</vt:lpstr>
      <vt:lpstr>'Hire Purchase'!Print_Titles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Accountants Desktop</dc:creator>
  <cp:lastModifiedBy>Dennis Coleman</cp:lastModifiedBy>
  <cp:lastPrinted>2016-09-08T11:29:56Z</cp:lastPrinted>
  <dcterms:created xsi:type="dcterms:W3CDTF">2008-08-19T08:26:18Z</dcterms:created>
  <dcterms:modified xsi:type="dcterms:W3CDTF">2016-09-08T11:30:01Z</dcterms:modified>
</cp:coreProperties>
</file>